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40" documentId="120_S{2AC9BD13-BADA-5192-A53E-5A8FF88502F6}" xr6:coauthVersionLast="47" xr6:coauthVersionMax="47" xr10:uidLastSave="{0ED9A8D7-1FBC-41F7-ABAE-B0DE270DB38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L29" i="4"/>
  <c r="I3" i="4"/>
  <c r="J3" i="4"/>
  <c r="I4" i="4"/>
  <c r="J4" i="4"/>
  <c r="I5" i="4"/>
  <c r="J5" i="4"/>
  <c r="I6" i="4"/>
  <c r="J6" i="4"/>
  <c r="I7" i="4"/>
  <c r="J7" i="4"/>
  <c r="I8" i="4"/>
  <c r="J8" i="4"/>
  <c r="I9" i="4"/>
  <c r="J9" i="4"/>
  <c r="I10" i="4"/>
  <c r="J10" i="4"/>
  <c r="I11" i="4"/>
  <c r="J11" i="4"/>
  <c r="I12" i="4"/>
  <c r="J12" i="4"/>
  <c r="I13" i="4"/>
  <c r="J13" i="4"/>
  <c r="I14" i="4"/>
  <c r="J14" i="4"/>
  <c r="I15" i="4"/>
  <c r="J15" i="4"/>
  <c r="I16" i="4"/>
  <c r="J16"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<sst xmlns="http://schemas.openxmlformats.org/spreadsheetml/2006/main" count="180282" uniqueCount="39126">
  <si>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</si>
  <si>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</si>
  <si>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</si>
  <si>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</si>
  <si>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</si>
  <si>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</si>
  <si>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</si>
  <si>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</si>
  <si>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</si>
  <si>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</si>
  <si>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</si>
  <si>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</si>
  <si>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</si>
  <si>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</si>
  <si>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</si>
  <si>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</si>
  <si>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</si>
  <si>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</si>
  <si>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</si>
  <si>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</si>
  <si>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</si>
  <si>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</si>
  <si>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</si>
  <si>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</si>
  <si>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</si>
  <si>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</si>
  <si>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</si>
  <si>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</si>
  <si>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</si>
  <si>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</si>
  <si>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</si>
  <si>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</si>
  <si>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</si>
  <si>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</si>
  <si>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</si>
  <si>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</si>
  <si>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</si>
  <si>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</si>
  <si>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</si>
  <si>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</si>
  <si>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</si>
  <si>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</si>
  <si>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</si>
  <si>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</si>
  <si>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</si>
  <si>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</si>
  <si>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</si>
  <si>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</si>
  <si>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</si>
  <si>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</si>
  <si>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</si>
  <si>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</si>
  <si>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</si>
  <si>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</si>
  <si>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</si>
  <si>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</si>
  <si>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</si>
  <si>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</si>
  <si>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</si>
  <si>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</si>
  <si>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</si>
  <si>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</si>
  <si>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</si>
  <si>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</si>
  <si>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</si>
  <si>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</si>
  <si>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</si>
  <si>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</si>
  <si>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</si>
  <si>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</si>
  <si>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</si>
  <si>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</si>
  <si>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</si>
  <si>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</si>
  <si>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</si>
  <si>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</si>
  <si>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</si>
  <si>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</si>
  <si>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</si>
  <si>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</si>
  <si>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</si>
  <si>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</si>
  <si>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</si>
  <si>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</si>
  <si>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</si>
  <si>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</si>
  <si>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</si>
  <si>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</si>
  <si>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</si>
  <si>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</si>
  <si>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</si>
  <si>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</si>
  <si>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</si>
  <si>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</si>
  <si>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</si>
  <si>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</si>
  <si>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</si>
  <si>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</si>
  <si>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</si>
  <si>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</si>
  <si>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</si>
  <si>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</si>
  <si>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</si>
  <si>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</si>
  <si>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</si>
  <si>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</si>
  <si>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</si>
  <si>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</si>
  <si>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</si>
  <si>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</si>
  <si>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</si>
  <si>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</si>
  <si>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</si>
  <si>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</si>
  <si>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</si>
  <si>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</si>
  <si>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</si>
  <si>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</si>
  <si>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</si>
  <si>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</si>
  <si>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</si>
  <si>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</si>
  <si>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</si>
  <si>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</si>
  <si>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</si>
  <si>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</si>
  <si>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</si>
  <si>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</si>
  <si>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</si>
  <si>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</si>
  <si>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</si>
  <si>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</si>
  <si>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</si>
  <si>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</si>
  <si>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</si>
  <si>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</si>
  <si>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</si>
  <si>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</si>
  <si>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</si>
  <si>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</si>
  <si>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</si>
  <si>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</si>
  <si>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</si>
  <si>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</si>
  <si>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</si>
  <si>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</si>
  <si>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</si>
  <si>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</si>
  <si>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</si>
  <si>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</si>
  <si>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</si>
  <si>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</si>
  <si>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</si>
  <si>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</si>
  <si>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</si>
  <si>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</si>
  <si>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</si>
  <si>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</si>
  <si>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</si>
  <si>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</si>
  <si>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</si>
  <si>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</si>
  <si>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</si>
  <si>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</si>
  <si>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</si>
  <si>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</si>
  <si>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</si>
  <si>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</si>
  <si>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</si>
  <si>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</si>
  <si>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</si>
  <si>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</si>
  <si>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</si>
  <si>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</si>
  <si>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</si>
  <si>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</si>
  <si>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</si>
  <si>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</si>
  <si>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</si>
  <si>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</si>
  <si>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</si>
  <si>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</si>
  <si>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</si>
  <si>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</si>
  <si>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</si>
  <si>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</si>
  <si>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</si>
  <si>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</si>
  <si>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</si>
  <si>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</si>
  <si>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</si>
  <si>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</si>
  <si>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</si>
  <si>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</si>
  <si>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</si>
  <si>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</si>
  <si>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</si>
  <si>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</si>
  <si>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</si>
  <si>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</si>
  <si>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</si>
  <si>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</si>
  <si>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</si>
  <si>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</si>
  <si>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</si>
  <si>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</si>
  <si>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</si>
  <si>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</si>
  <si>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</si>
  <si>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</si>
  <si>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</si>
  <si>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</si>
  <si>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</si>
  <si>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</si>
  <si>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</si>
  <si>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</si>
  <si>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</si>
  <si>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</si>
  <si>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</si>
  <si>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</si>
  <si>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</si>
  <si>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</si>
  <si>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</si>
  <si>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</si>
  <si>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</si>
  <si>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</si>
  <si>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</si>
  <si>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</si>
  <si>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</si>
  <si>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</si>
  <si>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</si>
  <si>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</si>
  <si>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</si>
  <si>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</si>
  <si>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</si>
  <si>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</si>
  <si>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</si>
  <si>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</si>
  <si>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</si>
  <si>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</si>
  <si>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</si>
  <si>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</si>
  <si>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</si>
  <si>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</si>
  <si>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</si>
  <si>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</si>
  <si>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</si>
  <si>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</si>
  <si>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</si>
  <si>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</si>
  <si>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</si>
  <si>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</si>
  <si>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</si>
  <si>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</si>
  <si>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</si>
  <si>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</si>
  <si>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</si>
  <si>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</si>
  <si>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</si>
  <si>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</si>
  <si>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</si>
  <si>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</si>
  <si>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</si>
  <si>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</si>
  <si>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</si>
  <si>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</si>
  <si>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</si>
  <si>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</si>
  <si>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</si>
  <si>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</si>
  <si>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</si>
  <si>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</si>
  <si>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</si>
  <si>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</si>
  <si>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</si>
  <si>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</si>
  <si>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</si>
  <si>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</si>
  <si>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</si>
  <si>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</si>
  <si>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</si>
  <si>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</si>
  <si>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</si>
  <si>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</si>
  <si>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</si>
  <si>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</si>
  <si>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</si>
  <si>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</si>
  <si>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</si>
  <si>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</si>
  <si>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</si>
  <si>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</si>
  <si>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</si>
  <si>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</si>
  <si>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</si>
  <si>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</si>
  <si>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</si>
  <si>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</si>
  <si>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</si>
  <si>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</si>
  <si>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</si>
  <si>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</si>
  <si>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</si>
  <si>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</si>
  <si>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</si>
  <si>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</si>
  <si>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</si>
  <si>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</si>
  <si>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</si>
  <si>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</si>
  <si>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</si>
  <si>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</si>
  <si>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</si>
  <si>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</si>
  <si>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</si>
  <si>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</si>
  <si>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</si>
  <si>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</si>
  <si>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</si>
  <si>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</si>
  <si>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</si>
  <si>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</si>
  <si>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</si>
  <si>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</si>
  <si>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</si>
  <si>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</si>
  <si>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</si>
  <si>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</si>
  <si>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</si>
  <si>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</si>
  <si>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</si>
  <si>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</si>
  <si>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</si>
  <si>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</si>
  <si>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</si>
  <si>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</si>
  <si>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</si>
  <si>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</si>
  <si>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</si>
  <si>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</si>
  <si>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</si>
  <si>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</si>
  <si>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</si>
  <si>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</si>
  <si>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</si>
  <si>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</si>
  <si>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</si>
  <si>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</si>
  <si>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</si>
  <si>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</si>
  <si>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</si>
  <si>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</si>
  <si>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</si>
  <si>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</si>
  <si>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</si>
  <si>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</si>
  <si>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</si>
  <si>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</si>
  <si>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</si>
  <si>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</si>
  <si>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</si>
  <si>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</si>
  <si>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</si>
  <si>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</si>
  <si>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</si>
  <si>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</si>
  <si>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</si>
  <si>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</si>
  <si>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</si>
  <si>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</si>
  <si>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</si>
  <si>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</si>
  <si>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</si>
  <si>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</si>
  <si>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</si>
  <si>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</si>
  <si>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</si>
  <si>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</si>
  <si>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</si>
  <si>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</si>
  <si>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</si>
  <si>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</si>
  <si>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</si>
  <si>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</si>
  <si>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</si>
  <si>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</si>
  <si>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</si>
  <si>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</si>
  <si>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</si>
  <si>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</si>
  <si>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</si>
  <si>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</si>
  <si>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</si>
  <si>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</si>
  <si>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</si>
  <si>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</si>
  <si>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</si>
  <si>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</si>
  <si>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</si>
  <si>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</si>
  <si>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</si>
  <si>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</si>
  <si>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</si>
  <si>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</si>
  <si>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</si>
  <si>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</si>
  <si>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</si>
  <si>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</si>
  <si>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</si>
  <si>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</si>
  <si>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</si>
  <si>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</si>
  <si>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</si>
  <si>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</si>
  <si>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</si>
  <si>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</si>
  <si>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</si>
  <si>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</si>
  <si>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</si>
  <si>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</si>
  <si>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</si>
  <si>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</si>
  <si>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</si>
  <si>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</si>
  <si>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</si>
  <si>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</si>
  <si>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</si>
  <si>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</si>
  <si>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</si>
  <si>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</si>
  <si>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</si>
  <si>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</si>
  <si>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</si>
  <si>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</si>
  <si>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</si>
  <si>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</si>
  <si>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</si>
  <si>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</si>
  <si>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</si>
  <si>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</si>
  <si>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</si>
  <si>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</si>
  <si>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</si>
  <si>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</si>
  <si>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</si>
  <si>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</si>
  <si>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</si>
  <si>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</si>
  <si>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</si>
  <si>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</si>
  <si>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</si>
  <si>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</si>
  <si>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</si>
  <si>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</si>
  <si>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</si>
  <si>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</si>
  <si>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</si>
  <si>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</si>
  <si>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</si>
  <si>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</si>
  <si>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</si>
  <si>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</si>
  <si>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</si>
  <si>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</si>
  <si>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</si>
  <si>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</si>
  <si>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</si>
  <si>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</si>
  <si>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</si>
  <si>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</si>
  <si>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</si>
  <si>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</si>
  <si>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</si>
  <si>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</si>
  <si>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</si>
  <si>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</si>
  <si>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</si>
  <si>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</si>
  <si>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</si>
  <si>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</si>
  <si>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</si>
  <si>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</si>
  <si>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</si>
  <si>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</si>
  <si>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</si>
  <si>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</si>
  <si>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</si>
  <si>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</si>
  <si>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</si>
  <si>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</si>
  <si>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</si>
  <si>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</si>
  <si>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</si>
  <si>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</si>
  <si>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</si>
  <si>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</si>
  <si>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</si>
  <si>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</si>
  <si>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</si>
  <si>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</si>
  <si>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</si>
  <si>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</si>
  <si>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</si>
  <si>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</si>
  <si>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</si>
  <si>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</si>
  <si>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</si>
  <si>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</si>
  <si>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</si>
  <si>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</si>
  <si>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</si>
  <si>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</si>
  <si>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</si>
  <si>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</si>
  <si>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</si>
  <si>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</si>
  <si>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</si>
  <si>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</si>
  <si>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</si>
  <si>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</si>
  <si>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</si>
  <si>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</si>
  <si>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</si>
  <si>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</si>
  <si>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</si>
  <si>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</si>
  <si>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</si>
  <si>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</si>
  <si>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</si>
  <si>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</si>
  <si>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</si>
  <si>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</si>
  <si>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</si>
  <si>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</si>
  <si>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</si>
  <si>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</si>
  <si>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</si>
  <si>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</si>
  <si>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</si>
  <si>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</si>
  <si>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</si>
  <si>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</si>
  <si>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</si>
  <si>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</si>
  <si>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</si>
  <si>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</si>
  <si>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</si>
  <si>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</si>
  <si>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</si>
  <si>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</si>
  <si>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</si>
  <si>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</si>
  <si>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</si>
  <si>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</si>
  <si>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</si>
  <si>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</si>
  <si>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</si>
  <si>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</si>
  <si>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</si>
  <si>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</si>
  <si>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</si>
  <si>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</si>
  <si>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</si>
  <si>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</si>
  <si>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</si>
  <si>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</si>
  <si>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</si>
  <si>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</si>
  <si>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</si>
  <si>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</si>
  <si>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</si>
  <si>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</si>
  <si>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</si>
  <si>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</si>
  <si>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</si>
  <si>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</si>
  <si>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</si>
  <si>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</si>
  <si>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</si>
  <si>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</si>
  <si>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</si>
  <si>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</si>
  <si>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</si>
  <si>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</si>
  <si>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</si>
  <si>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</si>
  <si>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</si>
  <si>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</si>
  <si>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</si>
  <si>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</si>
  <si>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</si>
  <si>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</si>
  <si>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</si>
  <si>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</si>
  <si>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</si>
  <si>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</si>
  <si>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</si>
  <si>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</si>
  <si>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</si>
  <si>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</si>
  <si>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</si>
  <si>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</si>
  <si>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</si>
  <si>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</si>
  <si>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</si>
  <si>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</si>
  <si>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</si>
  <si>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</si>
  <si>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</si>
  <si>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</si>
  <si>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</si>
  <si>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</si>
  <si>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</si>
  <si>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</si>
  <si>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</si>
  <si>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</si>
  <si>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</si>
  <si>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</si>
  <si>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</si>
  <si>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</si>
  <si>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</si>
  <si>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</si>
  <si>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</si>
  <si>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</si>
  <si>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</si>
  <si>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</si>
  <si>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</si>
  <si>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</si>
  <si>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</si>
  <si>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</si>
  <si>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</si>
  <si>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</si>
  <si>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</si>
  <si>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</si>
  <si>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</si>
  <si>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</si>
  <si>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</si>
  <si>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</si>
  <si>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</si>
  <si>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</si>
  <si>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</si>
  <si>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</si>
  <si>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</si>
  <si>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</si>
  <si>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</si>
  <si>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</si>
  <si>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</si>
  <si>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</si>
  <si>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</si>
  <si>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</si>
  <si>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</si>
  <si>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</si>
  <si>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</si>
  <si>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</si>
  <si>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</si>
  <si>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</si>
  <si>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</si>
  <si>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</si>
  <si>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</si>
  <si>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</si>
  <si>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</si>
  <si>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</si>
  <si>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</si>
  <si>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</si>
  <si>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</si>
  <si>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</si>
  <si>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</si>
  <si>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</si>
  <si>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</si>
  <si>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</si>
  <si>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</si>
  <si>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</si>
  <si>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</si>
  <si>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</si>
  <si>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</si>
  <si>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</si>
  <si>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</si>
  <si>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</si>
  <si>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</si>
  <si>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</si>
  <si>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</si>
  <si>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</si>
  <si>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</si>
  <si>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</si>
  <si>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</si>
  <si>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</si>
  <si>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</si>
  <si>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</si>
  <si>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</si>
  <si>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</si>
  <si>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</si>
  <si>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</si>
  <si>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</si>
  <si>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</si>
  <si>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</si>
  <si>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</si>
  <si>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</si>
  <si>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</si>
  <si>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</si>
  <si>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</si>
  <si>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</si>
  <si>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</si>
  <si>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</si>
  <si>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</si>
  <si>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</si>
  <si>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</si>
  <si>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</si>
  <si>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</si>
  <si>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</si>
  <si>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</si>
  <si>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</si>
  <si>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</si>
  <si>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</si>
  <si>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</si>
  <si>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</si>
  <si>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</si>
  <si>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</si>
  <si>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</si>
  <si>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</si>
  <si>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</si>
  <si>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</si>
  <si>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</si>
  <si>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</si>
  <si>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</si>
  <si>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</si>
  <si>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</si>
  <si>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</si>
  <si>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</si>
  <si>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</si>
  <si>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</si>
  <si>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</si>
  <si>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</si>
  <si>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</si>
  <si>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</si>
  <si>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</si>
  <si>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</si>
  <si>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</si>
  <si>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</si>
  <si>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</si>
  <si>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</si>
  <si>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</si>
  <si>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</si>
  <si>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</si>
  <si>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</si>
  <si>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</si>
  <si>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</si>
  <si>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</si>
  <si>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</si>
  <si>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</si>
  <si>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</si>
  <si>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</si>
  <si>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</si>
  <si>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</si>
  <si>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</si>
  <si>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</si>
  <si>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</si>
  <si>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</si>
  <si>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</si>
  <si>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</si>
  <si>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</si>
  <si>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</si>
  <si>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</si>
  <si>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</si>
  <si>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</si>
  <si>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</si>
  <si>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</si>
  <si>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</si>
  <si>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</si>
  <si>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</si>
  <si>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</si>
  <si>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</si>
  <si>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</si>
  <si>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</si>
  <si>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</si>
  <si>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</si>
  <si>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</si>
  <si>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</si>
  <si>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</si>
  <si>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</si>
  <si>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</si>
  <si>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</si>
  <si>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</si>
  <si>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</si>
  <si>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</si>
  <si>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</si>
  <si>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</si>
  <si>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</si>
  <si>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</si>
  <si>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</si>
  <si>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</si>
  <si>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</si>
  <si>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</si>
  <si>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</si>
  <si>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</si>
  <si>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</si>
  <si>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</si>
  <si>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</si>
  <si>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</si>
  <si>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</si>
  <si>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</si>
  <si>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</si>
  <si>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</si>
  <si>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</si>
  <si>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</si>
  <si>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</si>
  <si>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</si>
  <si>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</si>
  <si>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</si>
  <si>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</si>
  <si>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</si>
  <si>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</si>
  <si>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</si>
  <si>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</si>
  <si>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</si>
  <si>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</si>
  <si>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</si>
  <si>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</si>
  <si>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</si>
  <si>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</si>
  <si>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</si>
  <si>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</si>
  <si>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</si>
  <si>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</si>
  <si>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</si>
  <si>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</si>
  <si>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</si>
  <si>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</si>
  <si>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</si>
  <si>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</si>
  <si>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</si>
  <si>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</si>
  <si>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</si>
  <si>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</si>
  <si>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</si>
  <si>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</si>
  <si>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</si>
  <si>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</si>
  <si>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</si>
  <si>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</si>
  <si>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</si>
  <si>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</si>
  <si>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</si>
  <si>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</si>
  <si>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</si>
  <si>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</si>
  <si>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</si>
  <si>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</si>
  <si>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</si>
  <si>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</si>
  <si>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</si>
  <si>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</si>
  <si>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</si>
  <si>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</si>
  <si>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</si>
  <si>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</si>
  <si>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</si>
  <si>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</si>
  <si>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</si>
  <si>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</si>
  <si>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</si>
  <si>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</si>
  <si>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</si>
  <si>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</si>
  <si>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</si>
  <si>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</si>
  <si>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</si>
  <si>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</si>
  <si>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</si>
  <si>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</si>
  <si>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</si>
  <si>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</si>
  <si>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</si>
  <si>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</si>
  <si>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</si>
  <si>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</si>
  <si>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</si>
  <si>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</si>
  <si>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</si>
  <si>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</si>
  <si>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</si>
  <si>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</si>
  <si>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</si>
  <si>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</si>
  <si>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</si>
  <si>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</si>
  <si>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</si>
  <si>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</si>
  <si>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</si>
  <si>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</si>
  <si>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</si>
  <si>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</si>
  <si>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</si>
  <si>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</si>
  <si>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</si>
  <si>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</si>
  <si>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</si>
  <si>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</si>
  <si>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</si>
  <si>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</si>
  <si>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</si>
  <si>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</si>
  <si>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</si>
  <si>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</si>
  <si>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</si>
  <si>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</si>
  <si>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</si>
  <si>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</si>
  <si>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</si>
  <si>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</si>
  <si>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</si>
  <si>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</si>
  <si>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</si>
  <si>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</si>
  <si>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</si>
  <si>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</si>
  <si>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</si>
  <si>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</si>
  <si>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</si>
  <si>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</si>
  <si>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</si>
  <si>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</si>
  <si>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</si>
  <si>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</si>
  <si>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</si>
  <si>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</si>
  <si>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</si>
  <si>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</si>
  <si>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</si>
  <si>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</si>
  <si>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</si>
  <si>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</si>
  <si>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</si>
  <si>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</si>
  <si>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</si>
  <si>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</si>
  <si>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</si>
  <si>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</si>
  <si>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</si>
  <si>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</si>
  <si>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</si>
  <si>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</si>
  <si>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</si>
  <si>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</si>
  <si>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</si>
  <si>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</si>
  <si>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</si>
  <si>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</si>
  <si>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</si>
  <si>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</si>
  <si>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</si>
  <si>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</si>
  <si>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</si>
  <si>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</si>
  <si>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</si>
  <si>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</si>
  <si>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</si>
  <si>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</si>
  <si>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</si>
  <si>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</si>
  <si>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</si>
  <si>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</si>
  <si>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</si>
  <si>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</si>
  <si>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</si>
  <si>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</si>
  <si>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</si>
  <si>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</si>
  <si>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</si>
  <si>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</si>
  <si>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</si>
  <si>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</si>
  <si>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</si>
  <si>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</si>
  <si>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</si>
  <si>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</si>
  <si>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</si>
  <si>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</si>
  <si>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</si>
  <si>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</si>
  <si>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</si>
  <si>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</si>
  <si>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</si>
  <si>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</si>
  <si>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</si>
  <si>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</si>
  <si>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</si>
  <si>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</si>
  <si>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</si>
  <si>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</si>
  <si>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</si>
  <si>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</si>
  <si>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</si>
  <si>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</si>
  <si>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</si>
  <si>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</si>
  <si>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</si>
  <si>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</si>
  <si>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</si>
  <si>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</si>
  <si>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</si>
  <si>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</si>
  <si>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</si>
  <si>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</si>
  <si>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</si>
  <si>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</si>
  <si>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</si>
  <si>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</si>
  <si>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</si>
  <si>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</si>
  <si>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</si>
  <si>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</si>
  <si>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</si>
  <si>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</si>
  <si>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</si>
  <si>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</si>
  <si>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</si>
  <si>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</si>
  <si>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</si>
  <si>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</si>
  <si>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</si>
  <si>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</si>
  <si>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</si>
  <si>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</si>
  <si>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</si>
  <si>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</si>
  <si>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</si>
  <si>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</si>
  <si>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</si>
  <si>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</si>
  <si>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</si>
  <si>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</si>
  <si>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</si>
  <si>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</si>
  <si>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</si>
  <si>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</si>
  <si>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</si>
  <si>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</si>
  <si>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</si>
  <si>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</si>
  <si>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</si>
  <si>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</si>
  <si>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</si>
  <si>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</si>
  <si>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</si>
  <si>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</si>
  <si>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</si>
  <si>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</si>
  <si>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</si>
  <si>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</si>
  <si>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</si>
  <si>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</si>
  <si>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</si>
  <si>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</si>
  <si>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</si>
  <si>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</si>
  <si>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</si>
  <si>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</si>
  <si>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</si>
  <si>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</si>
  <si>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</si>
  <si>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</si>
  <si>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</si>
  <si>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</si>
  <si>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</si>
  <si>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</si>
  <si>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</si>
  <si>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</si>
  <si>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</si>
  <si>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</si>
  <si>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</si>
  <si>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</si>
  <si>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</si>
  <si>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</si>
  <si>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</si>
  <si>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</si>
  <si>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</si>
  <si>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</si>
  <si>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</si>
  <si>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</si>
  <si>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</si>
  <si>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</si>
  <si>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</si>
  <si>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</si>
  <si>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</si>
  <si>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</si>
  <si>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</si>
  <si>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</si>
  <si>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</si>
  <si>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</si>
  <si>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</si>
  <si>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</si>
  <si>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</si>
  <si>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</si>
  <si>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</si>
  <si>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</si>
  <si>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</si>
  <si>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</si>
  <si>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</si>
  <si>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</si>
  <si>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</si>
  <si>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</si>
  <si>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</si>
  <si>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</si>
  <si>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</si>
  <si>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</si>
  <si>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</si>
  <si>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</si>
  <si>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</si>
  <si>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</si>
  <si>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</si>
  <si>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</si>
  <si>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</si>
  <si>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</si>
  <si>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</si>
  <si>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</si>
  <si>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</si>
  <si>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</si>
  <si>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</si>
  <si>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</si>
  <si>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</si>
  <si>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</si>
  <si>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</si>
  <si>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</si>
  <si>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</si>
  <si>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</si>
  <si>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</si>
  <si>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</si>
  <si>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</si>
  <si>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</si>
  <si>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</si>
  <si>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</si>
  <si>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</si>
  <si>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</si>
  <si>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</si>
  <si>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</si>
  <si>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</si>
  <si>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</si>
  <si>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</si>
  <si>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</si>
  <si>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</si>
  <si>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</si>
  <si>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</si>
  <si>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</si>
  <si>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</si>
  <si>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</si>
  <si>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</si>
  <si>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</si>
  <si>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</si>
  <si>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</si>
  <si>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</si>
  <si>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</si>
  <si>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</si>
  <si>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</si>
  <si>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</si>
  <si>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</si>
  <si>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</si>
  <si>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</si>
  <si>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</si>
  <si>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</si>
  <si>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</si>
  <si>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</si>
  <si>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</si>
  <si>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</si>
  <si>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</si>
  <si>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</si>
  <si>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</si>
  <si>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</si>
  <si>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</si>
  <si>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</si>
  <si>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</si>
  <si>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</si>
  <si>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</si>
  <si>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</si>
  <si>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</si>
  <si>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</si>
  <si>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</si>
  <si>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</si>
  <si>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</si>
  <si>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</si>
  <si>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</si>
  <si>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</si>
  <si>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</si>
  <si>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</si>
  <si>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</si>
  <si>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</si>
  <si>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</si>
  <si>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</si>
  <si>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</si>
  <si>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</si>
  <si>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</si>
  <si>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</si>
  <si>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</si>
  <si>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</si>
  <si>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</si>
  <si>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</si>
  <si>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</si>
  <si>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</si>
  <si>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</si>
  <si>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</si>
  <si>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</si>
  <si>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</si>
  <si>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</si>
  <si>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</si>
  <si>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</si>
  <si>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</si>
  <si>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</si>
  <si>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</si>
  <si>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</si>
  <si>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</si>
  <si>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</si>
  <si>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</si>
  <si>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</si>
  <si>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</si>
  <si>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</si>
  <si>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</si>
  <si>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</si>
  <si>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</si>
  <si>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</si>
  <si>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</si>
  <si>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</si>
  <si>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</si>
  <si>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</si>
  <si>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</si>
  <si>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</si>
  <si>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</si>
  <si>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</si>
  <si>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</si>
  <si>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</si>
  <si>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</si>
  <si>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</si>
  <si>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</si>
  <si>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</si>
  <si>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</si>
  <si>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</si>
  <si>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</si>
  <si>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</si>
  <si>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</si>
  <si>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</si>
  <si>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</si>
  <si>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</si>
  <si>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</si>
  <si>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</si>
  <si>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</si>
  <si>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</si>
  <si>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</si>
  <si>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</si>
  <si>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</si>
  <si>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</si>
  <si>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</si>
  <si>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</si>
  <si>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</si>
  <si>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</si>
  <si>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</si>
  <si>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</si>
  <si>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</si>
  <si>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</si>
  <si>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</si>
  <si>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</si>
  <si>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</si>
  <si>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</si>
  <si>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</si>
  <si>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</si>
  <si>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</si>
  <si>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</si>
  <si>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</si>
  <si>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</si>
  <si>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</si>
  <si>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</si>
  <si>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</si>
  <si>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</si>
  <si>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</si>
  <si>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</si>
  <si>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</si>
  <si>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</si>
  <si>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</si>
  <si>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</si>
  <si>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</si>
  <si>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</si>
  <si>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</si>
  <si>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</si>
  <si>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</si>
  <si>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</si>
  <si>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</si>
  <si>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</si>
  <si>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</si>
  <si>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</si>
  <si>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</si>
  <si>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</si>
  <si>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</si>
  <si>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</si>
  <si>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</si>
  <si>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</si>
  <si>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</si>
  <si>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</si>
  <si>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</si>
  <si>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</si>
  <si>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</si>
  <si>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</si>
  <si>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</si>
  <si>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</si>
  <si>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</si>
  <si>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</si>
  <si>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</si>
  <si>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</si>
  <si>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</si>
  <si>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</si>
  <si>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</si>
  <si>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</si>
  <si>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</si>
  <si>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</si>
  <si>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</si>
  <si>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</si>
  <si>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</si>
  <si>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</si>
  <si>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</si>
  <si>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</si>
  <si>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</si>
  <si>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</si>
  <si>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</si>
  <si>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</si>
  <si>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</si>
  <si>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</si>
  <si>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</si>
  <si>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</si>
  <si>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</si>
  <si>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</si>
  <si>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</si>
  <si>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</si>
  <si>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</si>
  <si>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</si>
  <si>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</si>
  <si>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</si>
  <si>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</si>
  <si>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</si>
  <si>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</si>
  <si>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</si>
  <si>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</si>
  <si>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</si>
  <si>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</si>
  <si>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</si>
  <si>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</si>
  <si>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</si>
  <si>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</si>
  <si>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</si>
  <si>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</si>
  <si>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</si>
  <si>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</si>
  <si>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</si>
  <si>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</si>
  <si>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</si>
  <si>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</si>
  <si>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</si>
  <si>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</si>
  <si>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</si>
  <si>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</si>
  <si>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</si>
  <si>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</si>
  <si>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</si>
  <si>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</si>
  <si>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</si>
  <si>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</si>
  <si>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</si>
  <si>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</si>
  <si>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</si>
  <si>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</si>
  <si>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</si>
  <si>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</si>
  <si>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</si>
  <si>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</si>
  <si>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</si>
  <si>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</si>
  <si>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</si>
  <si>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</si>
  <si>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</si>
  <si>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</si>
  <si>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</si>
  <si>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</si>
  <si>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</si>
  <si>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</si>
  <si>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</si>
  <si>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</si>
  <si>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</si>
  <si>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</si>
  <si>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</si>
  <si>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</si>
  <si>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</si>
  <si>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</si>
  <si>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</si>
  <si>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</si>
  <si>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</si>
  <si>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</si>
  <si>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</si>
  <si>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</si>
  <si>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</si>
  <si>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</si>
  <si>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</si>
  <si>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</si>
  <si>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</si>
  <si>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</si>
  <si>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</si>
  <si>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</si>
  <si>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</si>
  <si>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</si>
  <si>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</si>
  <si>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</si>
  <si>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</si>
  <si>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</si>
  <si>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</si>
  <si>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</si>
  <si>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</si>
  <si>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</si>
  <si>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</si>
  <si>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</si>
  <si>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</si>
  <si>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</si>
  <si>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</si>
  <si>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</si>
  <si>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</si>
  <si>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</si>
  <si>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</si>
  <si>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</si>
  <si>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</si>
  <si>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</si>
  <si>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</si>
  <si>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</si>
  <si>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</si>
  <si>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</si>
  <si>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</si>
  <si>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</si>
  <si>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</si>
  <si>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</si>
  <si>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</si>
  <si>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</si>
  <si>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</si>
  <si>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</si>
  <si>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</si>
  <si>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</si>
  <si>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</si>
  <si>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</si>
  <si>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</si>
  <si>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</si>
  <si>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</si>
  <si>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</si>
  <si>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</si>
  <si>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</si>
  <si>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</si>
  <si>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</si>
  <si>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</si>
  <si>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</si>
  <si>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</si>
  <si>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</si>
  <si>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</si>
  <si>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</si>
  <si>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</si>
  <si>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</si>
  <si>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</si>
  <si>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</si>
  <si>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</si>
  <si>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</si>
  <si>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</si>
  <si>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</si>
  <si>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</si>
  <si>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</si>
  <si>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</si>
  <si>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</si>
  <si>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</si>
  <si>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</si>
  <si>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</si>
  <si>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</si>
  <si>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</si>
  <si>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</si>
  <si>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</si>
  <si>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</si>
  <si>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</si>
  <si>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</si>
  <si>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</si>
  <si>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</si>
  <si>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</si>
  <si>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</si>
  <si>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</si>
  <si>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</si>
  <si>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</si>
  <si>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</si>
  <si>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</si>
  <si>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</si>
  <si>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</si>
  <si>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</si>
  <si>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</si>
  <si>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</si>
  <si>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</si>
  <si>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</si>
  <si>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</si>
  <si>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</si>
  <si>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</si>
  <si>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</si>
  <si>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</si>
  <si>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</si>
  <si>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</si>
  <si>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</si>
  <si>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</si>
  <si>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</si>
  <si>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</si>
  <si>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</si>
  <si>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</si>
  <si>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</si>
  <si>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</si>
  <si>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</si>
  <si>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</si>
  <si>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</si>
  <si>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</si>
  <si>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</si>
  <si>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</si>
  <si>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</si>
  <si>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</si>
  <si>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</si>
  <si>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</si>
  <si>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</si>
  <si>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</si>
  <si>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</si>
  <si>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</si>
  <si>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</si>
  <si>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</si>
  <si>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</si>
  <si>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</si>
  <si>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</si>
  <si>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</si>
  <si>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</si>
  <si>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</si>
  <si>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</si>
  <si>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</si>
  <si>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</si>
  <si>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</si>
  <si>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</si>
  <si>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</si>
  <si>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</si>
  <si>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</si>
  <si>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</si>
  <si>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</si>
  <si>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</si>
  <si>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</si>
  <si>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</si>
  <si>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</si>
  <si>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</si>
  <si>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</si>
  <si>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</si>
  <si>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</si>
  <si>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</si>
  <si>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</si>
  <si>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</si>
  <si>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</si>
  <si>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</si>
  <si>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</si>
  <si>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</si>
  <si>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</si>
  <si>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</si>
  <si>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</si>
  <si>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</si>
  <si>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</si>
  <si>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</si>
  <si>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</si>
  <si>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</si>
  <si>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</si>
  <si>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</si>
  <si>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</si>
  <si>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</si>
  <si>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</si>
  <si>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</si>
  <si>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</si>
  <si>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</si>
  <si>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</si>
  <si>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</si>
  <si>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</si>
  <si>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</si>
  <si>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</si>
  <si>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</si>
  <si>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</si>
  <si>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</si>
  <si>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</si>
  <si>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</si>
  <si>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</si>
  <si>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</si>
  <si>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</si>
  <si>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</si>
  <si>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</si>
  <si>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</si>
  <si>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</si>
  <si>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</si>
  <si>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</si>
  <si>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</si>
  <si>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</si>
  <si>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</si>
  <si>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</si>
  <si>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</si>
  <si>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</si>
  <si>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</si>
  <si>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</si>
  <si>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</si>
  <si>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</si>
  <si>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</si>
  <si>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</si>
  <si>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</si>
  <si>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</si>
  <si>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</si>
  <si>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</si>
  <si>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</si>
  <si>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</si>
  <si>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</si>
  <si>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</si>
  <si>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</si>
  <si>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</si>
  <si>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</si>
  <si>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</si>
  <si>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</si>
  <si>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</si>
  <si>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</si>
  <si>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</si>
  <si>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</si>
  <si>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</si>
  <si>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</si>
  <si>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</si>
  <si>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</si>
  <si>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</si>
  <si>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</si>
  <si>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</si>
  <si>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</si>
  <si>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</si>
  <si>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</si>
  <si>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</si>
  <si>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</si>
  <si>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</si>
  <si>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</si>
  <si>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</si>
  <si>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</si>
  <si>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</si>
  <si>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</si>
  <si>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</si>
  <si>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</si>
  <si>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</si>
  <si>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</si>
  <si>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</si>
  <si>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</si>
  <si>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</si>
  <si>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</si>
  <si>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</si>
  <si>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</si>
  <si>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</si>
  <si>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</si>
  <si>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</si>
  <si>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</si>
  <si>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</si>
  <si>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</si>
  <si>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</si>
  <si>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</si>
  <si>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</si>
  <si>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</si>
  <si>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</si>
  <si>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</si>
  <si>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</si>
  <si>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</si>
  <si>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</si>
  <si>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</si>
  <si>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</si>
  <si>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</si>
  <si>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</si>
  <si>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</si>
  <si>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</si>
  <si>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</si>
  <si>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</si>
  <si>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</si>
  <si>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</si>
  <si>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</si>
  <si>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</si>
  <si>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</si>
  <si>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</si>
  <si>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</si>
  <si>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</si>
  <si>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</si>
  <si>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</si>
  <si>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</si>
  <si>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</si>
  <si>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</si>
  <si>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</si>
  <si>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</si>
  <si>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</si>
  <si>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</si>
  <si>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</si>
  <si>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</si>
  <si>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</si>
  <si>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</si>
  <si>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</si>
  <si>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</si>
  <si>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</si>
  <si>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</si>
  <si>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</si>
  <si>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</si>
  <si>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</si>
  <si>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</si>
  <si>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</si>
  <si>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</si>
  <si>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</si>
  <si>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</si>
  <si>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</si>
  <si>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</si>
  <si>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</si>
  <si>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</si>
  <si>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</si>
  <si>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</si>
  <si>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</si>
  <si>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</si>
  <si>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</si>
  <si>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</si>
  <si>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</si>
  <si>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</si>
  <si>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</si>
  <si>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</si>
  <si>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</si>
  <si>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</si>
  <si>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</si>
  <si>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</si>
  <si>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</si>
  <si>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</si>
  <si>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</si>
  <si>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</si>
  <si>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</si>
  <si>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</si>
  <si>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</si>
  <si>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</si>
  <si>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</si>
  <si>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</si>
  <si>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</si>
  <si>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</si>
  <si>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</si>
  <si>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</si>
  <si>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</si>
  <si>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</si>
  <si>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</si>
  <si>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</si>
  <si>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</si>
  <si>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</si>
  <si>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</si>
  <si>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</si>
  <si>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</si>
  <si>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</si>
  <si>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</si>
  <si>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</si>
  <si>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</si>
  <si>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</si>
  <si>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</si>
  <si>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</si>
  <si>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</si>
  <si>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</si>
  <si>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</si>
  <si>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</si>
  <si>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</si>
  <si>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</si>
  <si>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</si>
  <si>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</si>
  <si>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</si>
  <si>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</si>
  <si>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</si>
  <si>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</si>
  <si>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</si>
  <si>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</si>
  <si>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</si>
  <si>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</si>
  <si>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</si>
  <si>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</si>
  <si>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</si>
  <si>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</si>
  <si>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</si>
  <si>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</si>
  <si>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</si>
  <si>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</si>
  <si>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</si>
  <si>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</si>
  <si>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</si>
  <si>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</si>
  <si>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</si>
  <si>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</si>
  <si>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</si>
  <si>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</si>
  <si>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</si>
  <si>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</si>
  <si>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</si>
  <si>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</si>
  <si>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</si>
  <si>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</si>
  <si>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</si>
  <si>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</si>
  <si>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</si>
  <si>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</si>
  <si>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</si>
  <si>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</si>
  <si>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</si>
  <si>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</si>
  <si>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</si>
  <si>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</si>
  <si>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</si>
  <si>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</si>
  <si>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</si>
  <si>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</si>
  <si>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</si>
  <si>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</si>
  <si>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</si>
  <si>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</si>
  <si>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</si>
  <si>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</si>
  <si>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</si>
  <si>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</si>
  <si>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</si>
  <si>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</si>
  <si>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</si>
  <si>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</si>
  <si>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</si>
  <si>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</si>
  <si>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</si>
  <si>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</si>
  <si>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</si>
  <si>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</si>
  <si>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</si>
  <si>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</si>
  <si>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</si>
  <si>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</si>
  <si>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</si>
  <si>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</si>
  <si>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</si>
  <si>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</si>
  <si>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</si>
  <si>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</si>
  <si>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</si>
  <si>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</si>
  <si>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</si>
  <si>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</si>
  <si>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</si>
  <si>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</si>
  <si>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</si>
  <si>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</si>
  <si>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</si>
  <si>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</si>
  <si>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</si>
  <si>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</si>
  <si>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</si>
  <si>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</si>
  <si>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</si>
  <si>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</si>
  <si>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</si>
  <si>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</si>
  <si>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</si>
  <si>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</si>
  <si>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</si>
  <si>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</si>
  <si>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</si>
  <si>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</si>
  <si>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</si>
  <si>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</si>
  <si>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</si>
  <si>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</si>
  <si>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</si>
  <si>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</si>
  <si>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</si>
  <si>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</si>
  <si>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</si>
  <si>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</si>
  <si>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</si>
  <si>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</si>
  <si>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</si>
  <si>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</si>
  <si>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</si>
  <si>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</si>
  <si>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</si>
  <si>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</si>
  <si>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</si>
  <si>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</si>
  <si>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</si>
  <si>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</si>
  <si>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</si>
  <si>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</si>
  <si>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</si>
  <si>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</si>
  <si>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</si>
  <si>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</si>
  <si>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</si>
  <si>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</si>
  <si>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</si>
  <si>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</si>
  <si>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</si>
  <si>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</si>
  <si>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</si>
  <si>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</si>
  <si>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</si>
  <si>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</si>
  <si>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</si>
  <si>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</si>
  <si>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</si>
  <si>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</si>
  <si>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</si>
  <si>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</si>
  <si>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</si>
  <si>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</si>
  <si>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</si>
  <si>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</si>
  <si>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</si>
  <si>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</si>
  <si>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</si>
  <si>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</si>
  <si>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</si>
  <si>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</si>
  <si>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</si>
  <si>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</si>
  <si>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</si>
  <si>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</si>
  <si>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</si>
  <si>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</si>
  <si>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</si>
  <si>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</si>
  <si>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</si>
  <si>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</si>
  <si>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</si>
  <si>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</si>
  <si>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</si>
  <si>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</si>
  <si>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</si>
  <si>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</si>
  <si>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</si>
  <si>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</si>
  <si>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</si>
  <si>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</si>
  <si>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</si>
  <si>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</si>
  <si>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</si>
  <si>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</si>
  <si>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</si>
  <si>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</si>
  <si>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</si>
  <si>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</si>
  <si>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</si>
  <si>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</si>
  <si>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</si>
  <si>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</si>
  <si>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</si>
  <si>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</si>
  <si>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</si>
  <si>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</si>
  <si>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</si>
  <si>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</si>
  <si>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</si>
  <si>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</si>
  <si>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</si>
  <si>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</si>
  <si>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</si>
  <si>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</si>
  <si>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</si>
  <si>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</si>
  <si>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</si>
  <si>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</si>
  <si>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</si>
  <si>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</si>
  <si>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</si>
  <si>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</si>
  <si>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</si>
  <si>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</si>
  <si>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</si>
  <si>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</si>
  <si>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</si>
  <si>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</si>
  <si>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</si>
  <si>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</si>
  <si>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</si>
  <si>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</si>
  <si>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</si>
  <si>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</si>
  <si>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</si>
  <si>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</si>
  <si>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</si>
  <si>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</si>
  <si>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</si>
  <si>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</si>
  <si>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</si>
  <si>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</si>
  <si>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</si>
  <si>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</si>
  <si>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</si>
  <si>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</si>
  <si>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</si>
  <si>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</si>
  <si>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</si>
  <si>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</si>
  <si>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</si>
  <si>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</si>
  <si>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</si>
  <si>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</si>
  <si>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</si>
  <si>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</si>
  <si>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</si>
  <si>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</si>
  <si>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</si>
  <si>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</si>
  <si>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</si>
  <si>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</si>
  <si>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</si>
  <si>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</si>
  <si>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</si>
  <si>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</si>
  <si>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</si>
  <si>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</si>
  <si>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</si>
  <si>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</si>
  <si>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</si>
  <si>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</si>
  <si>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</si>
  <si>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</si>
  <si>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</si>
  <si>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</si>
  <si>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</si>
  <si>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</si>
  <si>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</si>
  <si>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</si>
  <si>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</si>
  <si>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</si>
  <si>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</si>
  <si>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</si>
  <si>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</si>
  <si>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</si>
  <si>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</si>
  <si>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</si>
  <si>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</si>
  <si>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</si>
  <si>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</si>
  <si>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</si>
  <si>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</si>
  <si>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</si>
  <si>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</si>
  <si>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</si>
  <si>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</si>
  <si>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</si>
  <si>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</si>
  <si>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</si>
  <si>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</si>
  <si>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</si>
  <si>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</si>
  <si>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</si>
  <si>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</si>
  <si>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</si>
  <si>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</si>
  <si>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</si>
  <si>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</si>
  <si>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</si>
  <si>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</si>
  <si>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</si>
  <si>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</si>
  <si>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</si>
  <si>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</si>
  <si>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</si>
  <si>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</si>
  <si>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</si>
  <si>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</si>
  <si>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</si>
  <si>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</si>
  <si>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</si>
  <si>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</si>
  <si>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</si>
  <si>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</si>
  <si>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</si>
  <si>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</si>
  <si>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</si>
  <si>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</si>
  <si>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</si>
  <si>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</si>
  <si>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</si>
  <si>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</si>
  <si>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</si>
  <si>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</si>
  <si>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</si>
  <si>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</si>
  <si>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</si>
  <si>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</si>
  <si>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</si>
  <si>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</si>
  <si>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</si>
  <si>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</si>
  <si>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</si>
  <si>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</si>
  <si>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</si>
  <si>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</si>
  <si>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</si>
  <si>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</si>
  <si>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</si>
  <si>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</si>
  <si>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</si>
  <si>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</si>
  <si>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</si>
  <si>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</si>
  <si>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</si>
  <si>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</si>
  <si>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</si>
  <si>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</si>
  <si>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</si>
  <si>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</si>
  <si>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</si>
  <si>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</si>
  <si>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</si>
  <si>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</si>
  <si>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</si>
  <si>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</si>
  <si>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</si>
  <si>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</si>
  <si>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</si>
  <si>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</si>
  <si>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</si>
  <si>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</si>
  <si>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</si>
  <si>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</si>
  <si>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</si>
  <si>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</si>
  <si>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</si>
  <si>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</si>
  <si>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</si>
  <si>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</si>
  <si>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</si>
  <si>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</si>
  <si>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</si>
  <si>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</si>
  <si>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</si>
  <si>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</si>
  <si>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</si>
  <si>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</si>
  <si>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</si>
  <si>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</si>
  <si>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</si>
  <si>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</si>
  <si>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</si>
  <si>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</si>
  <si>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</si>
  <si>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</si>
  <si>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</si>
  <si>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</si>
  <si>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</si>
  <si>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</si>
  <si>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</si>
  <si>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</si>
  <si>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</si>
  <si>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</si>
  <si>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</si>
  <si>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</si>
  <si>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</si>
  <si>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</si>
  <si>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</si>
  <si>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</si>
  <si>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</si>
  <si>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</si>
  <si>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</si>
  <si>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</si>
  <si>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</si>
  <si>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</si>
  <si>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</si>
  <si>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</si>
  <si>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</si>
  <si>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</si>
  <si>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</si>
  <si>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</si>
  <si>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</si>
  <si>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</si>
  <si>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</si>
  <si>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</si>
  <si>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</si>
  <si>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</si>
  <si>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</si>
  <si>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</si>
  <si>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</si>
  <si>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</si>
  <si>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</si>
  <si>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</si>
  <si>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</si>
  <si>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</si>
  <si>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</si>
  <si>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</si>
  <si>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</si>
  <si>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</si>
  <si>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</si>
  <si>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</si>
  <si>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</si>
  <si>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</si>
  <si>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</si>
  <si>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</si>
  <si>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</si>
  <si>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</si>
  <si>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</si>
  <si>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</si>
  <si>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</si>
  <si>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</si>
  <si>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</si>
  <si>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</si>
  <si>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</si>
  <si>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</si>
  <si>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</si>
  <si>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</si>
  <si>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</si>
  <si>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</si>
  <si>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</si>
  <si>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</si>
  <si>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</si>
  <si>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</si>
  <si>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</si>
  <si>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</si>
  <si>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</si>
  <si>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</si>
  <si>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</si>
  <si>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</si>
  <si>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</si>
  <si>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</si>
  <si>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</si>
  <si>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</si>
  <si>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</si>
  <si>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</si>
  <si>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</si>
  <si>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</si>
  <si>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</si>
  <si>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</si>
  <si>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</si>
  <si>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</si>
  <si>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</si>
  <si>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</si>
  <si>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</si>
  <si>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</si>
  <si>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</si>
  <si>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</si>
  <si>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</si>
  <si>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</si>
  <si>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</si>
  <si>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</si>
  <si>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</si>
  <si>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</si>
  <si>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</si>
  <si>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</si>
  <si>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</si>
  <si>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</si>
  <si>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</si>
  <si>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</si>
  <si>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</si>
  <si>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</si>
  <si>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</si>
  <si>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</si>
  <si>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</si>
  <si>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</si>
  <si>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</si>
  <si>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</si>
  <si>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</si>
  <si>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</si>
  <si>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</si>
  <si>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</si>
  <si>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</si>
  <si>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</si>
  <si>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</si>
  <si>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</si>
  <si>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</si>
  <si>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</si>
  <si>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</si>
  <si>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</si>
  <si>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</si>
  <si>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</si>
  <si>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</si>
  <si>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</si>
  <si>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</si>
  <si>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</si>
  <si>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</si>
  <si>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</si>
  <si>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</si>
  <si>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</si>
  <si>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</si>
  <si>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</si>
  <si>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</si>
  <si>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</si>
  <si>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</si>
  <si>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</si>
  <si>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</si>
  <si>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</si>
  <si>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</si>
  <si>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</si>
  <si>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</si>
  <si>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</si>
  <si>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</si>
  <si>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</si>
  <si>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</si>
  <si>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</si>
  <si>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</si>
  <si>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</si>
  <si>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</si>
  <si>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</si>
  <si>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</si>
  <si>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</si>
  <si>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</si>
  <si>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</si>
  <si>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</si>
  <si>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</si>
  <si>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</si>
  <si>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</si>
  <si>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</si>
  <si>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</si>
  <si>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</si>
  <si>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</si>
  <si>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</si>
  <si>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</si>
  <si>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</si>
  <si>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</si>
  <si>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</si>
  <si>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</si>
  <si>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</si>
  <si>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</si>
  <si>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</si>
  <si>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</si>
  <si>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</si>
  <si>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</si>
  <si>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</si>
  <si>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</si>
  <si>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</si>
  <si>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</si>
  <si>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</si>
  <si>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</si>
  <si>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</si>
  <si>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</si>
  <si>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</si>
  <si>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</si>
  <si>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</si>
  <si>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</si>
  <si>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</si>
  <si>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</si>
  <si>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</si>
  <si>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</si>
  <si>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</si>
  <si>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</si>
  <si>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</si>
  <si>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</si>
  <si>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</si>
  <si>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</si>
  <si>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</si>
  <si>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</si>
  <si>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</si>
  <si>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</si>
  <si>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</si>
  <si>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</si>
  <si>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</si>
  <si>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</si>
  <si>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</si>
  <si>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</si>
  <si>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</si>
  <si>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</si>
  <si>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</si>
  <si>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</si>
  <si>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</si>
  <si>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</si>
  <si>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</si>
  <si>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</si>
  <si>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</si>
  <si>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</si>
  <si>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</si>
  <si>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</si>
  <si>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</si>
  <si>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</si>
  <si>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</si>
  <si>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</si>
  <si>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</si>
  <si>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</si>
  <si>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</si>
  <si>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</si>
  <si>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</si>
  <si>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</si>
  <si>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</si>
  <si>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</si>
  <si>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</si>
  <si>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</si>
  <si>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</si>
  <si>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</si>
  <si>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</si>
  <si>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</si>
  <si>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</si>
  <si>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</si>
  <si>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</si>
  <si>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</si>
  <si>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</si>
  <si>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</si>
  <si>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</si>
  <si>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</si>
  <si>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</si>
  <si>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</si>
  <si>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</si>
  <si>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</si>
  <si>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</si>
  <si>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</si>
  <si>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</si>
  <si>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</si>
  <si>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</si>
  <si>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</si>
  <si>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</si>
  <si>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</si>
  <si>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</si>
  <si>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</si>
  <si>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</si>
  <si>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</si>
  <si>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</si>
  <si>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</si>
  <si>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</si>
  <si>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</si>
  <si>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</si>
  <si>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</si>
  <si>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</si>
  <si>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</si>
  <si>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</si>
  <si>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</si>
  <si>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</si>
  <si>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</si>
  <si>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</si>
  <si>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</si>
  <si>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</si>
  <si>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</si>
  <si>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</si>
  <si>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</si>
  <si>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</si>
  <si>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</si>
  <si>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</si>
  <si>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</si>
  <si>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</si>
  <si>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</si>
  <si>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</si>
  <si>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</si>
  <si>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</si>
  <si>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</si>
  <si>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</si>
  <si>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</si>
  <si>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</si>
  <si>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</si>
  <si>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</si>
  <si>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</si>
  <si>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</si>
  <si>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</si>
  <si>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</si>
  <si>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</si>
  <si>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</si>
  <si>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</si>
  <si>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</si>
  <si>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</si>
  <si>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</si>
  <si>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</si>
  <si>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</si>
  <si>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</si>
  <si>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</si>
  <si>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</si>
  <si>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</si>
  <si>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</si>
  <si>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</si>
  <si>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</si>
  <si>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</si>
  <si>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</si>
  <si>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</si>
  <si>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</si>
  <si>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</si>
  <si>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</si>
  <si>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</si>
  <si>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</si>
  <si>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</si>
  <si>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</si>
  <si>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</si>
  <si>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</si>
  <si>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</si>
  <si>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</si>
  <si>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</si>
  <si>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</si>
  <si>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</si>
  <si>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</si>
  <si>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</si>
  <si>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</si>
  <si>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</si>
  <si>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</si>
  <si>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</si>
  <si>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</si>
  <si>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</si>
  <si>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</si>
  <si>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</si>
  <si>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</si>
  <si>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</si>
  <si>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</si>
  <si>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</si>
  <si>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</si>
  <si>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</si>
  <si>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</si>
  <si>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</si>
  <si>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</si>
  <si>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</si>
  <si>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</si>
  <si>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</si>
  <si>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</si>
  <si>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</si>
  <si>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</si>
  <si>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</si>
  <si>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</si>
  <si>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</si>
  <si>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</si>
  <si>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</si>
  <si>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</si>
  <si>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</si>
  <si>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</si>
  <si>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</si>
  <si>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</si>
  <si>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</si>
  <si>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</si>
  <si>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</si>
  <si>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</si>
  <si>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</si>
  <si>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</si>
  <si>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</si>
  <si>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</si>
  <si>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</si>
  <si>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</si>
  <si>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</si>
  <si>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</si>
  <si>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</si>
  <si>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</si>
  <si>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</si>
  <si>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</si>
  <si>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</si>
  <si>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</si>
  <si>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</si>
  <si>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</si>
  <si>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</si>
  <si>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</si>
  <si>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</si>
  <si>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</si>
  <si>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</si>
  <si>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</si>
  <si>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</si>
  <si>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</si>
  <si>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</si>
  <si>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</si>
  <si>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</si>
  <si>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</si>
  <si>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</si>
  <si>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</si>
  <si>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</si>
  <si>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</si>
  <si>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</si>
  <si>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</si>
  <si>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</si>
  <si>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</si>
  <si>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</si>
  <si>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</si>
  <si>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</si>
  <si>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</si>
  <si>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</si>
  <si>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</si>
  <si>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</si>
  <si>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</si>
  <si>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</si>
  <si>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</si>
  <si>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</si>
  <si>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</si>
  <si>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</si>
  <si>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</si>
  <si>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</si>
  <si>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</si>
  <si>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</si>
  <si>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</si>
  <si>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</si>
  <si>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</si>
  <si>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</si>
  <si>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</si>
  <si>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</si>
  <si>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</si>
  <si>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</si>
  <si>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</si>
  <si>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</si>
  <si>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</si>
  <si>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</si>
  <si>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</si>
  <si>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</si>
  <si>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</si>
  <si>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</si>
  <si>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</si>
  <si>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</si>
  <si>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</si>
  <si>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</si>
  <si>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</si>
  <si>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</si>
  <si>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</si>
  <si>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</si>
  <si>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</si>
  <si>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</si>
  <si>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</si>
  <si>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</si>
  <si>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</si>
  <si>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</si>
  <si>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</si>
  <si>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</si>
  <si>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</si>
  <si>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</si>
  <si>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</si>
  <si>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</si>
  <si>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</si>
  <si>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</si>
  <si>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</si>
  <si>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</si>
  <si>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</si>
  <si>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</si>
  <si>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</si>
  <si>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</si>
  <si>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</si>
  <si>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</si>
  <si>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</si>
  <si>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</si>
  <si>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</si>
  <si>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</si>
  <si>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</si>
  <si>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</si>
  <si>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</si>
  <si>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</si>
  <si>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</si>
  <si>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</si>
  <si>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</si>
  <si>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</si>
  <si>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</si>
  <si>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</si>
  <si>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</si>
  <si>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</si>
  <si>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</si>
  <si>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</si>
  <si>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</si>
  <si>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</si>
  <si>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</si>
  <si>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</si>
  <si>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</si>
  <si>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</si>
  <si>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</si>
  <si>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</si>
  <si>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</si>
  <si>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</si>
  <si>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</si>
  <si>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</si>
  <si>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</si>
  <si>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</si>
  <si>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</si>
  <si>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</si>
  <si>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</si>
  <si>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</si>
  <si>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</si>
  <si>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</si>
  <si>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</si>
  <si>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</si>
  <si>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</si>
  <si>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</si>
  <si>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</si>
  <si>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</si>
  <si>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</si>
  <si>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</si>
  <si>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</si>
  <si>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</si>
  <si>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</si>
  <si>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</si>
  <si>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</si>
  <si>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</si>
  <si>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</si>
  <si>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</si>
  <si>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</si>
  <si>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</si>
  <si>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</si>
  <si>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</si>
  <si>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</si>
  <si>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</si>
  <si>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</si>
  <si>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</si>
  <si>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</si>
  <si>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</si>
  <si>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</si>
  <si>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</si>
  <si>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</si>
  <si>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</si>
  <si>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</si>
  <si>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</si>
  <si>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</si>
  <si>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</si>
  <si>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</si>
  <si>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</si>
  <si>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</si>
  <si>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</si>
  <si>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</si>
  <si>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</si>
  <si>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</si>
  <si>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</si>
  <si>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</si>
  <si>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</si>
  <si>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</si>
  <si>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</si>
  <si>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</si>
  <si>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</si>
  <si>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</si>
  <si>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</si>
  <si>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</si>
  <si>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</si>
  <si>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</si>
  <si>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</si>
  <si>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</si>
  <si>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</si>
  <si>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</si>
  <si>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</si>
  <si>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</si>
  <si>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</si>
  <si>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</si>
  <si>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</si>
  <si>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</si>
  <si>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</si>
  <si>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</si>
  <si>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</si>
  <si>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</si>
  <si>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</si>
  <si>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</si>
  <si>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</si>
  <si>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</si>
  <si>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</si>
  <si>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</si>
  <si>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</si>
  <si>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</si>
  <si>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</si>
  <si>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</si>
  <si>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</si>
  <si>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</si>
  <si>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</si>
  <si>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</si>
  <si>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</si>
  <si>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</si>
  <si>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</si>
  <si>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</si>
  <si>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</si>
  <si>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</si>
  <si>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</si>
  <si>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</si>
  <si>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</si>
  <si>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</si>
  <si>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</si>
  <si>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</si>
  <si>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</si>
  <si>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</si>
  <si>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</si>
  <si>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</si>
  <si>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</si>
  <si>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</si>
  <si>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</si>
  <si>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</si>
  <si>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</si>
  <si>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</si>
  <si>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</si>
  <si>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</si>
  <si>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</si>
  <si>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</si>
  <si>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</si>
  <si>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</si>
  <si>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</si>
  <si>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</si>
  <si>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</si>
  <si>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</si>
  <si>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</si>
  <si>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</si>
  <si>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</si>
  <si>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</si>
  <si>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</si>
  <si>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</si>
  <si>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</si>
  <si>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</si>
  <si>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</si>
  <si>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</si>
  <si>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</si>
  <si>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</si>
  <si>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</si>
  <si>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</si>
  <si>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</si>
  <si>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</si>
  <si>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</si>
  <si>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</si>
  <si>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</si>
  <si>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</si>
  <si>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</si>
  <si>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</si>
  <si>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</si>
  <si>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</si>
  <si>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</si>
  <si>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</si>
  <si>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</si>
  <si>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</si>
  <si>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</si>
  <si>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</si>
  <si>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</si>
  <si>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</si>
  <si>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</si>
  <si>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</si>
  <si>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</si>
  <si>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</si>
  <si>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</si>
  <si>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</si>
  <si>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</si>
  <si>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</si>
  <si>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</si>
  <si>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</si>
  <si>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</si>
  <si>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</si>
  <si>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</si>
  <si>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</si>
  <si>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</si>
  <si>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</si>
  <si>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</si>
  <si>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</si>
  <si>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</si>
  <si>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</si>
  <si>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</si>
  <si>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</si>
  <si>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</si>
  <si>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</si>
  <si>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</si>
  <si>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</si>
  <si>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</si>
  <si>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</si>
  <si>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</si>
  <si>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</si>
  <si>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</si>
  <si>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</si>
  <si>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</si>
  <si>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</si>
  <si>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</si>
  <si>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</si>
  <si>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</si>
  <si>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</si>
  <si>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</si>
  <si>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</si>
  <si>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</si>
  <si>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</si>
  <si>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</si>
  <si>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</si>
  <si>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</si>
  <si>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</si>
  <si>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</si>
  <si>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</si>
  <si>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</si>
  <si>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</si>
  <si>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</si>
  <si>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</si>
  <si>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</si>
  <si>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</si>
  <si>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</si>
  <si>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</si>
  <si>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</si>
  <si>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</si>
  <si>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</si>
  <si>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</si>
  <si>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</si>
  <si>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</si>
  <si>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</si>
  <si>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</si>
  <si>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</si>
  <si>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</si>
  <si>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</si>
  <si>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</si>
  <si>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</si>
  <si>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</si>
  <si>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</si>
  <si>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</si>
  <si>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</si>
  <si>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</si>
  <si>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</si>
  <si>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</si>
  <si>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</si>
  <si>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</si>
  <si>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</si>
  <si>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</si>
  <si>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</si>
  <si>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</si>
  <si>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</si>
  <si>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</si>
  <si>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</si>
  <si>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</si>
  <si>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</si>
  <si>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</si>
  <si>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</si>
  <si>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</si>
  <si>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</si>
  <si>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</si>
  <si>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</si>
  <si>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</si>
  <si>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</si>
  <si>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</si>
  <si>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</si>
  <si>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</si>
  <si>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</si>
  <si>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</si>
  <si>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</si>
  <si>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</si>
  <si>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</si>
  <si>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</si>
  <si>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</si>
  <si>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</si>
  <si>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</si>
  <si>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</si>
  <si>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</si>
  <si>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</si>
  <si>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</si>
  <si>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</si>
  <si>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</si>
  <si>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</si>
  <si>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</si>
  <si>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</si>
  <si>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</si>
  <si>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</si>
  <si>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</si>
  <si>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</si>
  <si>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</si>
  <si>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</si>
  <si>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</si>
  <si>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</si>
  <si>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</si>
  <si>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</si>
  <si>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</si>
  <si>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</si>
  <si>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</si>
  <si>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</si>
  <si>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</si>
  <si>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</si>
  <si>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</si>
  <si>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</si>
  <si>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</si>
  <si>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</si>
  <si>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</si>
  <si>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</si>
  <si>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</si>
  <si>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</si>
  <si>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</si>
  <si>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</si>
  <si>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</si>
  <si>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</si>
  <si>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</si>
  <si>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</si>
  <si>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</si>
  <si>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</si>
  <si>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</si>
  <si>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</si>
  <si>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</si>
  <si>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</si>
  <si>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</si>
  <si>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</si>
  <si>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</si>
  <si>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</si>
  <si>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</si>
  <si>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</si>
  <si>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</si>
  <si>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</si>
  <si>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</si>
  <si>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</si>
  <si>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</si>
  <si>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</si>
  <si>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</si>
  <si>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</si>
  <si>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</si>
  <si>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</si>
  <si>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</si>
  <si>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</si>
  <si>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</si>
  <si>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</si>
  <si>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</si>
  <si>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</si>
  <si>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</si>
  <si>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</si>
  <si>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</si>
  <si>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</si>
  <si>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</si>
  <si>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</si>
  <si>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</si>
  <si>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</si>
  <si>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</si>
  <si>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</si>
  <si>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</si>
  <si>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</si>
  <si>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</si>
  <si>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</si>
  <si>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</si>
  <si>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</si>
  <si>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</si>
  <si>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</si>
  <si>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</si>
  <si>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</si>
  <si>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</si>
  <si>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</si>
  <si>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</si>
  <si>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</si>
  <si>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</si>
  <si>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</si>
  <si>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</si>
  <si>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</si>
  <si>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</si>
  <si>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</si>
  <si>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</si>
  <si>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</si>
  <si>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</si>
  <si>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</si>
  <si>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</si>
  <si>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</si>
  <si>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</si>
  <si>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</si>
  <si>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</si>
  <si>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</si>
  <si>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</si>
  <si>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</si>
  <si>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</si>
  <si>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</si>
  <si>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</si>
  <si>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</si>
  <si>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</si>
  <si>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</si>
  <si>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</si>
  <si>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</si>
  <si>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</si>
  <si>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</si>
  <si>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</si>
  <si>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</si>
  <si>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</si>
  <si>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</si>
  <si>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</si>
  <si>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</si>
  <si>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</si>
  <si>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</si>
  <si>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</si>
  <si>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</si>
  <si>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</si>
  <si>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</si>
  <si>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</si>
  <si>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</si>
  <si>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</si>
  <si>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</si>
  <si>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</si>
  <si>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</si>
  <si>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</si>
  <si>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</si>
  <si>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</si>
  <si>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</si>
  <si>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</si>
  <si>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</si>
  <si>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</si>
  <si>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</si>
  <si>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</si>
  <si>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</si>
  <si>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</si>
  <si>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</si>
  <si>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</si>
  <si>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</si>
  <si>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</si>
  <si>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</si>
  <si>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</si>
  <si>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</si>
  <si>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</si>
  <si>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</si>
  <si>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</si>
  <si>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</si>
  <si>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</si>
  <si>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</si>
  <si>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</si>
  <si>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</si>
  <si>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</si>
  <si>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</si>
  <si>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</si>
  <si>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</si>
  <si>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</si>
  <si>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</si>
  <si>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</si>
  <si>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</si>
  <si>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</si>
  <si>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</si>
  <si>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</si>
  <si>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</si>
  <si>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</si>
  <si>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</si>
  <si>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</si>
  <si>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</si>
  <si>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</si>
  <si>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</si>
  <si>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</si>
  <si>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</si>
  <si>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</si>
  <si>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</si>
  <si>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</si>
  <si>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</si>
  <si>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</si>
  <si>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</si>
  <si>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</si>
  <si>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</si>
  <si>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</si>
  <si>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</si>
  <si>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</si>
  <si>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</si>
  <si>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</si>
  <si>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</si>
  <si>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</si>
  <si>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</si>
  <si>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</si>
  <si>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</si>
  <si>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</si>
  <si>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</si>
  <si>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</si>
  <si>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</si>
  <si>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</si>
  <si>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</si>
  <si>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</si>
  <si>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</si>
  <si>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</si>
  <si>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</si>
  <si>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</si>
  <si>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</si>
  <si>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</si>
  <si>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</si>
  <si>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</si>
  <si>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</si>
  <si>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</si>
  <si>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</si>
  <si>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</si>
  <si>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</si>
  <si>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</si>
  <si>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</si>
  <si>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</si>
  <si>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</si>
  <si>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</si>
  <si>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</si>
  <si>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</si>
  <si>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</si>
  <si>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</si>
  <si>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</si>
  <si>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</si>
  <si>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</si>
  <si>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</si>
  <si>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</si>
  <si>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</si>
  <si>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</si>
  <si>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</si>
  <si>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</si>
  <si>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</si>
  <si>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</si>
  <si>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</si>
  <si>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</si>
  <si>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</si>
  <si>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</si>
  <si>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</si>
  <si>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</si>
  <si>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</si>
  <si>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</si>
  <si>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</si>
  <si>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</si>
  <si>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</si>
  <si>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</si>
  <si>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</si>
  <si>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</si>
  <si>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</si>
  <si>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</si>
  <si>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</si>
  <si>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</si>
  <si>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</si>
  <si>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</si>
  <si>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</si>
  <si>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</si>
  <si>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</si>
  <si>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</si>
  <si>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</si>
  <si>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</si>
  <si>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</si>
  <si>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</si>
  <si>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</si>
  <si>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</si>
  <si>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</si>
  <si>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</si>
  <si>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</si>
  <si>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</si>
  <si>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</si>
  <si>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</si>
  <si>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</si>
  <si>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</si>
  <si>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</si>
  <si>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</si>
  <si>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</si>
  <si>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</si>
  <si>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</si>
  <si>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</si>
  <si>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</si>
  <si>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</si>
  <si>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</si>
  <si>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</si>
  <si>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</si>
  <si>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</si>
  <si>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</si>
  <si>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</si>
  <si>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</si>
  <si>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</si>
  <si>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</si>
  <si>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</si>
  <si>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</si>
  <si>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</si>
  <si>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</si>
  <si>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</si>
  <si>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</si>
  <si>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</si>
  <si>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</si>
  <si>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</si>
  <si>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</si>
  <si>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</si>
  <si>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</si>
  <si>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</si>
  <si>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</si>
  <si>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</si>
  <si>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</si>
  <si>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</si>
  <si>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</si>
  <si>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</si>
  <si>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</si>
  <si>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</si>
  <si>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</si>
  <si>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</si>
  <si>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</si>
  <si>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</si>
  <si>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</si>
  <si>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</si>
  <si>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</si>
  <si>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</si>
  <si>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</si>
  <si>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</si>
  <si>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</si>
  <si>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</si>
  <si>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</si>
  <si>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</si>
  <si>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</si>
  <si>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</si>
  <si>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</si>
  <si>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</si>
  <si>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</si>
  <si>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</si>
  <si>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</si>
  <si>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</si>
  <si>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</si>
  <si>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</si>
  <si>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</si>
  <si>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</si>
  <si>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</si>
  <si>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</si>
  <si>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</si>
  <si>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</si>
  <si>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</si>
  <si>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</si>
  <si>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</si>
  <si>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</si>
  <si>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</si>
  <si>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</si>
  <si>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</si>
  <si>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</si>
  <si>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</si>
  <si>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</si>
  <si>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</si>
  <si>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</si>
  <si>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</si>
  <si>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</si>
  <si>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</si>
  <si>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</si>
  <si>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</si>
  <si>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</si>
  <si>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</si>
  <si>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</si>
  <si>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</si>
  <si>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</si>
  <si>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</si>
  <si>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</si>
  <si>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</si>
  <si>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</si>
  <si>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</si>
  <si>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</si>
  <si>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</si>
  <si>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</si>
  <si>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</si>
  <si>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</si>
  <si>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</si>
  <si>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</si>
  <si>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</si>
  <si>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</si>
  <si>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</si>
  <si>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</si>
  <si>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</si>
  <si>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</si>
  <si>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</si>
  <si>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</si>
  <si>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</si>
  <si>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</si>
  <si>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</si>
  <si>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</si>
  <si>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</si>
  <si>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</si>
  <si>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</si>
  <si>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</si>
  <si>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</si>
  <si>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</si>
  <si>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</si>
  <si>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</si>
  <si>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</si>
  <si>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</si>
  <si>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</si>
  <si>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</si>
  <si>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</si>
  <si>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</si>
  <si>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</si>
  <si>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</si>
  <si>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</si>
  <si>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</si>
  <si>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</si>
  <si>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</si>
  <si>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</si>
  <si>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</si>
  <si>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</si>
  <si>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</si>
  <si>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</si>
  <si>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</si>
  <si>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</si>
  <si>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</si>
  <si>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</si>
  <si>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</si>
  <si>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</si>
  <si>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</si>
  <si>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</si>
  <si>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</si>
  <si>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</si>
  <si>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</si>
  <si>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</si>
  <si>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</si>
  <si>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</si>
  <si>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</si>
  <si>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</si>
  <si>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</si>
  <si>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</si>
  <si>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</si>
  <si>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</si>
  <si>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</si>
  <si>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</si>
  <si>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</si>
  <si>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</si>
  <si>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</si>
  <si>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</si>
  <si>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</si>
  <si>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</si>
  <si>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</si>
  <si>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</si>
  <si>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</si>
  <si>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</si>
  <si>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</si>
  <si>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</si>
  <si>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</si>
  <si>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</si>
  <si>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</si>
  <si>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</si>
  <si>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</si>
  <si>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</si>
  <si>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</si>
  <si>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</si>
  <si>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</si>
  <si>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</si>
  <si>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</si>
  <si>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</si>
  <si>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</si>
  <si>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</si>
  <si>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</si>
  <si>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</si>
  <si>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</si>
  <si>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</si>
  <si>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</si>
  <si>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</si>
  <si>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</si>
  <si>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</si>
  <si>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</si>
  <si>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</si>
  <si>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</si>
  <si>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</si>
  <si>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</si>
  <si>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</si>
  <si>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</si>
  <si>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</si>
  <si>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</si>
  <si>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</si>
  <si>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</si>
  <si>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</si>
  <si>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</si>
  <si>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</si>
  <si>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</si>
  <si>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</si>
  <si>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</si>
  <si>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</si>
  <si>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</si>
  <si>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</si>
  <si>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</si>
  <si>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</si>
  <si>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</si>
  <si>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</si>
  <si>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</si>
  <si>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</si>
  <si>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</si>
  <si>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</si>
  <si>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</si>
  <si>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</si>
  <si>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</si>
  <si>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</si>
  <si>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</si>
  <si>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</si>
  <si>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</si>
  <si>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</si>
  <si>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</si>
  <si>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</si>
  <si>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</si>
  <si>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</si>
  <si>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</si>
  <si>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</si>
  <si>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</si>
  <si>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</si>
  <si>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</si>
  <si>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</si>
  <si>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</si>
  <si>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</si>
  <si>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</si>
  <si>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</si>
  <si>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</si>
  <si>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</si>
  <si>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</si>
  <si>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</si>
  <si>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</si>
  <si>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</si>
  <si>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</si>
  <si>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</si>
  <si>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</si>
  <si>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</si>
  <si>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</si>
  <si>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</si>
  <si>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</si>
  <si>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</si>
  <si>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</si>
  <si>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</si>
  <si>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</si>
  <si>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</si>
  <si>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</si>
  <si>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</si>
  <si>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</si>
  <si>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</si>
  <si>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</si>
  <si>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</si>
  <si>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</si>
  <si>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</si>
  <si>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</si>
  <si>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</si>
  <si>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</si>
  <si>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</si>
  <si>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</si>
  <si>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</si>
  <si>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</si>
  <si>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</si>
  <si>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</si>
  <si>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</si>
  <si>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</si>
  <si>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</si>
  <si>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</si>
  <si>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</si>
  <si>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</si>
  <si>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</si>
  <si>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</si>
  <si>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</si>
  <si>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</si>
  <si>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</si>
  <si>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</si>
  <si>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</si>
  <si>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</si>
  <si>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</si>
  <si>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</si>
  <si>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</si>
  <si>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</si>
  <si>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</si>
  <si>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</si>
  <si>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</si>
  <si>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</si>
  <si>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</si>
  <si>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</si>
  <si>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</si>
  <si>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</si>
  <si>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</si>
  <si>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</si>
  <si>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</si>
  <si>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</si>
  <si>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</si>
  <si>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</si>
  <si>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</si>
  <si>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</si>
  <si>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</si>
  <si>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</si>
  <si>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</si>
  <si>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</si>
  <si>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</si>
  <si>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</si>
  <si>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</si>
  <si>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</si>
  <si>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</si>
  <si>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</si>
  <si>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</si>
  <si>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</si>
  <si>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</si>
  <si>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</si>
  <si>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</si>
  <si>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</si>
  <si>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</si>
  <si>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</si>
  <si>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</si>
  <si>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</si>
  <si>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</si>
  <si>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</si>
  <si>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</si>
  <si>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</si>
  <si>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</si>
  <si>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</si>
  <si>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</si>
  <si>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</si>
  <si>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</si>
  <si>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</si>
  <si>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</si>
  <si>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</si>
  <si>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</si>
  <si>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</si>
  <si>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</si>
  <si>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</si>
  <si>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</si>
  <si>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</si>
  <si>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</si>
  <si>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</si>
  <si>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</si>
  <si>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</si>
  <si>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</si>
  <si>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</si>
  <si>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</si>
  <si>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</si>
  <si>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</si>
  <si>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</si>
  <si>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</si>
  <si>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</si>
  <si>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</si>
  <si>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</si>
  <si>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</si>
  <si>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</si>
  <si>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</si>
  <si>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</si>
  <si>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</si>
  <si>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</si>
  <si>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</si>
  <si>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</si>
  <si>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</si>
  <si>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</si>
  <si>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</si>
  <si>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</si>
  <si>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</si>
  <si>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</si>
  <si>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</si>
  <si>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</si>
  <si>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</si>
  <si>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</si>
  <si>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</si>
  <si>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</si>
  <si>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</si>
  <si>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</si>
  <si>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</si>
  <si>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</si>
  <si>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</si>
  <si>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</si>
  <si>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</si>
  <si>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</si>
  <si>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</si>
  <si>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</si>
  <si>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</si>
  <si>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</si>
  <si>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</si>
  <si>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</si>
  <si>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</si>
  <si>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</si>
  <si>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</si>
  <si>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</si>
  <si>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</si>
  <si>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</si>
  <si>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</si>
  <si>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</si>
  <si>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</si>
  <si>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</si>
  <si>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</si>
  <si>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</si>
  <si>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</si>
  <si>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</si>
  <si>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</si>
  <si>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</si>
  <si>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</si>
  <si>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</si>
  <si>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</si>
  <si>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</si>
  <si>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</si>
  <si>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</si>
  <si>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</si>
  <si>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</si>
  <si>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</si>
  <si>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</si>
  <si>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</si>
  <si>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</si>
  <si>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</si>
  <si>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</si>
  <si>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</si>
  <si>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</si>
  <si>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</si>
  <si>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</si>
  <si>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</si>
  <si>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</si>
  <si>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</si>
  <si>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</si>
  <si>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</si>
  <si>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</si>
  <si>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</si>
  <si>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</si>
  <si>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</si>
  <si>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</si>
  <si>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</si>
  <si>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</si>
  <si>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</si>
  <si>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</si>
  <si>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</si>
  <si>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</si>
  <si>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</si>
  <si>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</si>
  <si>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</si>
  <si>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</si>
  <si>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</si>
  <si>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</si>
  <si>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</si>
  <si>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</si>
  <si>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</si>
  <si>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</si>
  <si>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</si>
  <si>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</si>
  <si>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</si>
  <si>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</si>
  <si>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</si>
  <si>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</si>
  <si>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</si>
  <si>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</si>
  <si>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</si>
  <si>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</si>
  <si>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</si>
  <si>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</si>
  <si>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</si>
  <si>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</si>
  <si>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</si>
  <si>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</si>
  <si>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</si>
  <si>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</si>
  <si>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</si>
  <si>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</si>
  <si>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</si>
  <si>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</si>
  <si>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</si>
  <si>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</si>
  <si>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</si>
  <si>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</si>
  <si>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</si>
  <si>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</si>
  <si>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</si>
  <si>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</si>
  <si>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</si>
  <si>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</si>
  <si>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</si>
  <si>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</si>
  <si>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</si>
  <si>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</si>
  <si>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</si>
  <si>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</si>
  <si>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</si>
  <si>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</si>
  <si>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</si>
  <si>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</si>
  <si>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</si>
  <si>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</si>
  <si>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</si>
  <si>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</si>
  <si>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</si>
  <si>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</si>
  <si>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</si>
  <si>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</si>
  <si>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</si>
  <si>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</si>
  <si>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</si>
  <si>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</si>
  <si>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</si>
  <si>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</si>
  <si>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</si>
  <si>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</si>
  <si>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</si>
  <si>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</si>
  <si>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</si>
  <si>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</si>
  <si>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</si>
  <si>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</si>
  <si>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</si>
  <si>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</si>
  <si>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</si>
  <si>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</si>
  <si>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</si>
  <si>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</si>
  <si>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</si>
  <si>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</si>
  <si>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</si>
  <si>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</si>
  <si>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</si>
  <si>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</si>
  <si>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</si>
  <si>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</si>
  <si>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</si>
  <si>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</si>
  <si>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</si>
  <si>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</si>
  <si>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</si>
  <si>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</si>
  <si>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</si>
  <si>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</si>
  <si>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</si>
  <si>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</si>
  <si>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</si>
  <si>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</si>
  <si>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</si>
  <si>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</si>
  <si>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</si>
  <si>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</si>
  <si>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</si>
  <si>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</si>
  <si>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</si>
  <si>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</si>
  <si>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</si>
  <si>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</si>
  <si>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</si>
  <si>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</si>
  <si>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</si>
  <si>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</si>
  <si>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</si>
  <si>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</si>
  <si>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</si>
  <si>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</si>
  <si>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</si>
  <si>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</si>
  <si>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</si>
  <si>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</si>
  <si>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</si>
  <si>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</si>
  <si>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</si>
  <si>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</si>
  <si>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</si>
  <si>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</si>
  <si>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</si>
  <si>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</si>
  <si>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</si>
  <si>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</si>
  <si>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</si>
  <si>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</si>
  <si>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</si>
  <si>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</si>
  <si>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</si>
  <si>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</si>
  <si>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</si>
  <si>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</si>
  <si>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</si>
  <si>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</si>
  <si>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</si>
  <si>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</si>
  <si>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</si>
  <si>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</si>
  <si>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</si>
  <si>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</si>
  <si>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</si>
  <si>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</si>
  <si>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</si>
  <si>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</si>
  <si>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</si>
  <si>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</si>
  <si>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</si>
  <si>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</si>
  <si>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</si>
  <si>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</si>
  <si>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</si>
  <si>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</si>
  <si>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</si>
  <si>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</si>
  <si>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</si>
  <si>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</si>
  <si>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</si>
  <si>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</si>
  <si>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</si>
  <si>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</si>
  <si>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</si>
  <si>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</si>
  <si>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</si>
  <si>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</si>
  <si>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</si>
  <si>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</si>
  <si>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</si>
  <si>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</si>
  <si>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</si>
  <si>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</si>
  <si>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</si>
  <si>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</si>
  <si>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</si>
  <si>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</si>
  <si>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</si>
  <si>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</si>
  <si>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</si>
  <si>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</si>
  <si>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</si>
  <si>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</si>
  <si>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</si>
  <si>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</si>
  <si>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</si>
  <si>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</si>
  <si>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</si>
  <si>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</si>
  <si>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</si>
  <si>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</si>
  <si>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</si>
  <si>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</si>
  <si>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</si>
  <si>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</si>
  <si>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</si>
  <si>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</si>
  <si>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</si>
  <si>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</si>
  <si>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</si>
  <si>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</si>
  <si>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</si>
  <si>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</si>
  <si>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</si>
  <si>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</si>
  <si>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</si>
  <si>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</si>
  <si>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</si>
  <si>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</si>
  <si>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</si>
  <si>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</si>
  <si>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</si>
  <si>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</si>
  <si>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</si>
  <si>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</si>
  <si>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</si>
  <si>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</si>
  <si>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</si>
  <si>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</si>
  <si>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</si>
  <si>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</si>
  <si>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</si>
  <si>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</si>
  <si>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</si>
  <si>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</si>
  <si>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</si>
  <si>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</si>
  <si>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</si>
  <si>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</si>
  <si>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</si>
  <si>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</si>
  <si>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</si>
  <si>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</si>
  <si>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</si>
  <si>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</si>
  <si>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</si>
  <si>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</si>
  <si>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</si>
  <si>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</si>
  <si>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</si>
  <si>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</si>
  <si>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</si>
  <si>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</si>
  <si>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</si>
  <si>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</si>
  <si>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</si>
  <si>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</si>
  <si>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</si>
  <si>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</si>
  <si>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</si>
  <si>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</si>
  <si>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</si>
  <si>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</si>
  <si>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</si>
  <si>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</si>
  <si>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</si>
  <si>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</si>
  <si>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</si>
  <si>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</si>
  <si>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</si>
  <si>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</si>
  <si>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</si>
  <si>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</si>
  <si>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</si>
  <si>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</si>
  <si>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</si>
  <si>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</si>
  <si>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</si>
  <si>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</si>
  <si>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</si>
  <si>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</si>
  <si>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</si>
  <si>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</si>
  <si>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</si>
  <si>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</si>
  <si>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</si>
  <si>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</si>
  <si>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</si>
  <si>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</si>
  <si>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</si>
  <si>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</si>
  <si>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</si>
  <si>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</si>
  <si>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</si>
  <si>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</si>
  <si>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</si>
  <si>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</si>
  <si>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</si>
  <si>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</si>
  <si>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</si>
  <si>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</si>
  <si>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</si>
  <si>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</si>
  <si>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</si>
  <si>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</si>
  <si>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</si>
  <si>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</si>
  <si>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</si>
  <si>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</si>
  <si>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</si>
  <si>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</si>
  <si>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</si>
  <si>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</si>
  <si>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</si>
  <si>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</si>
  <si>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</si>
  <si>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</si>
  <si>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</si>
  <si>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</si>
  <si>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</si>
  <si>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</si>
  <si>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</si>
  <si>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</si>
  <si>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</si>
  <si>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</si>
  <si>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</si>
  <si>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</si>
  <si>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</si>
  <si>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</si>
  <si>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</si>
  <si>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</si>
  <si>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</si>
  <si>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</si>
  <si>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</si>
  <si>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</si>
  <si>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</si>
  <si>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</si>
  <si>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</si>
  <si>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</si>
  <si>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</si>
  <si>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</si>
  <si>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</si>
  <si>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</si>
  <si>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</si>
  <si>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</si>
  <si>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</si>
  <si>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</si>
  <si>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</si>
  <si>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</si>
  <si>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</si>
  <si>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</si>
  <si>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</si>
  <si>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</si>
  <si>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</si>
  <si>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</si>
  <si>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</si>
  <si>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</si>
  <si>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</si>
  <si>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</si>
  <si>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</si>
  <si>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</si>
  <si>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</si>
  <si>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</si>
  <si>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</si>
  <si>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</si>
  <si>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</si>
  <si>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</si>
  <si>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</si>
  <si>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</si>
  <si>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</si>
  <si>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</si>
  <si>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</si>
  <si>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</si>
  <si>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</si>
  <si>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</si>
  <si>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</si>
  <si>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</si>
  <si>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</si>
  <si>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</si>
  <si>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</si>
  <si>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</si>
  <si>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</si>
  <si>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</si>
  <si>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</si>
  <si>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</si>
  <si>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</si>
  <si>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</si>
  <si>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</si>
  <si>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</si>
  <si>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</si>
  <si>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</si>
  <si>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</si>
  <si>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</si>
  <si>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</si>
  <si>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</si>
  <si>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</si>
  <si>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</si>
  <si>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</si>
  <si>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</si>
  <si>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</si>
  <si>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</si>
  <si>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</si>
  <si>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</si>
  <si>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</si>
  <si>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</si>
  <si>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</si>
  <si>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</si>
  <si>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</si>
  <si>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</si>
  <si>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</si>
  <si>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</si>
  <si>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</si>
  <si>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</si>
  <si>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</si>
  <si>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</si>
  <si>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</si>
  <si>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</si>
  <si>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</si>
  <si>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</si>
  <si>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</si>
  <si>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</si>
  <si>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</si>
  <si>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</si>
  <si>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</si>
  <si>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</si>
  <si>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</si>
  <si>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</si>
  <si>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</si>
  <si>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</si>
  <si>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</si>
  <si>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</si>
  <si>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</si>
  <si>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</si>
  <si>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</si>
  <si>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</si>
  <si>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</si>
  <si>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</si>
  <si>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</si>
  <si>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</si>
  <si>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</si>
  <si>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</si>
  <si>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</si>
  <si>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</si>
  <si>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</si>
  <si>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</si>
  <si>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</si>
  <si>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</si>
  <si>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</si>
  <si>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</si>
  <si>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</si>
  <si>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</si>
  <si>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</si>
  <si>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</si>
  <si>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</si>
  <si>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</si>
  <si>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</si>
  <si>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</si>
  <si>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</si>
  <si>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</si>
  <si>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</si>
  <si>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</si>
  <si>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</si>
  <si>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</si>
  <si>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</si>
  <si>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</si>
  <si>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</si>
  <si>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</si>
  <si>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</si>
  <si>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</si>
  <si>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</si>
  <si>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</si>
  <si>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</si>
  <si>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</si>
  <si>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</si>
  <si>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</si>
  <si>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</si>
  <si>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</si>
  <si>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</si>
  <si>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</si>
  <si>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</si>
  <si>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</si>
  <si>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</si>
  <si>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</si>
  <si>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</si>
  <si>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</si>
  <si>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</si>
  <si>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</si>
  <si>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</si>
  <si>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</si>
  <si>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</si>
  <si>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</si>
  <si>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</si>
  <si>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</si>
  <si>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</si>
  <si>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</si>
  <si>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</si>
  <si>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</si>
  <si>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</si>
  <si>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</si>
  <si>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</si>
  <si>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</si>
  <si>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</si>
  <si>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</si>
  <si>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</si>
  <si>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</si>
  <si>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</si>
  <si>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</si>
  <si>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</si>
  <si>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</si>
  <si>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</si>
  <si>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</si>
  <si>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</si>
  <si>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</si>
  <si>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</si>
  <si>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</si>
  <si>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</si>
  <si>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</si>
  <si>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</si>
  <si>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</si>
  <si>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</si>
  <si>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</si>
  <si>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</si>
  <si>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</si>
  <si>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</si>
  <si>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</si>
  <si>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</si>
  <si>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</si>
  <si>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</si>
  <si>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</si>
  <si>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</si>
  <si>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</si>
  <si>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</si>
  <si>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</si>
  <si>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</si>
  <si>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</si>
  <si>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</si>
  <si>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</si>
  <si>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</si>
  <si>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</si>
  <si>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</si>
  <si>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</si>
  <si>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</si>
  <si>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</si>
  <si>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</si>
  <si>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</si>
  <si>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</si>
  <si>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</si>
  <si>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</si>
  <si>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</si>
  <si>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</si>
  <si>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</si>
  <si>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</si>
  <si>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</si>
  <si>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</si>
  <si>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</si>
  <si>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</si>
  <si>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</si>
  <si>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</si>
  <si>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</si>
  <si>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</si>
  <si>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</si>
  <si>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</si>
  <si>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</si>
  <si>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</si>
  <si>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</si>
  <si>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</si>
  <si>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</si>
  <si>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</si>
  <si>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</si>
  <si>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</si>
  <si>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</si>
  <si>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</si>
  <si>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</si>
  <si>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</si>
  <si>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</si>
  <si>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</si>
  <si>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</si>
  <si>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</si>
  <si>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</si>
  <si>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</si>
  <si>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</si>
  <si>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</si>
  <si>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</si>
  <si>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</si>
  <si>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</si>
  <si>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</si>
  <si>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</si>
  <si>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</si>
  <si>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</si>
  <si>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</si>
  <si>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</si>
  <si>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</si>
  <si>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</si>
  <si>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</si>
  <si>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</si>
  <si>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</si>
  <si>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</si>
  <si>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</si>
  <si>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</si>
  <si>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</si>
  <si>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</si>
  <si>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</si>
  <si>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</si>
  <si>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</si>
  <si>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</si>
  <si>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</si>
  <si>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</si>
  <si>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</si>
  <si>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</si>
  <si>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</si>
  <si>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</si>
  <si>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</si>
  <si>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</si>
  <si>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</si>
  <si>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</si>
  <si>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</si>
  <si>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</si>
  <si>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</si>
  <si>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</si>
  <si>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</si>
  <si>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</si>
  <si>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</si>
  <si>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</si>
  <si>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</si>
  <si>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</si>
  <si>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</si>
  <si>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</si>
  <si>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</si>
  <si>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</si>
  <si>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</si>
  <si>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</si>
  <si>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</si>
  <si>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</si>
  <si>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</si>
  <si>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</si>
  <si>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</si>
  <si>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</si>
  <si>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</si>
  <si>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</si>
  <si>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</si>
  <si>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</si>
  <si>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</si>
  <si>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</si>
  <si>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</si>
  <si>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</si>
  <si>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</si>
  <si>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</si>
  <si>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</si>
  <si>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</si>
  <si>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</si>
  <si>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</si>
  <si>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</si>
  <si>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</si>
  <si>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</si>
  <si>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</si>
  <si>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</si>
  <si>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</si>
  <si>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</si>
  <si>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</si>
  <si>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</si>
  <si>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</si>
  <si>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</si>
  <si>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</si>
  <si>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</si>
  <si>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</si>
  <si>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</si>
  <si>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</si>
  <si>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</si>
  <si>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</si>
  <si>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</si>
  <si>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</si>
  <si>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</si>
  <si>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</si>
  <si>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</si>
  <si>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</si>
  <si>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</si>
  <si>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</si>
  <si>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</si>
  <si>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</si>
  <si>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</si>
  <si>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</si>
  <si>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</si>
  <si>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</si>
  <si>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</si>
  <si>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</si>
  <si>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</si>
  <si>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</si>
  <si>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</si>
  <si>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</si>
  <si>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</si>
  <si>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</si>
  <si>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</si>
  <si>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</si>
  <si>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</si>
  <si>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</si>
  <si>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</si>
  <si>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</si>
  <si>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</si>
  <si>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</si>
  <si>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</si>
  <si>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</si>
  <si>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</si>
  <si>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</si>
  <si>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</si>
  <si>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</si>
  <si>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</si>
  <si>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</si>
  <si>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</si>
  <si>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</si>
  <si>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</si>
  <si>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</si>
  <si>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</si>
  <si>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</si>
  <si>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</si>
  <si>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</si>
  <si>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</si>
  <si>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</si>
  <si>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</si>
  <si>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</si>
  <si>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</si>
  <si>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</si>
  <si>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</si>
  <si>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</si>
  <si>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</si>
  <si>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</si>
  <si>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</si>
  <si>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</si>
  <si>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</si>
  <si>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</si>
  <si>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</si>
  <si>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</si>
  <si>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</si>
  <si>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</si>
  <si>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</si>
  <si>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</si>
  <si>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</si>
  <si>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</si>
  <si>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</si>
  <si>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</si>
  <si>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</si>
  <si>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</si>
  <si>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</si>
  <si>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</si>
  <si>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</si>
  <si>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</si>
  <si>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</si>
  <si>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</si>
  <si>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</si>
  <si>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</si>
  <si>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</si>
  <si>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</si>
  <si>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</si>
  <si>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</si>
  <si>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</si>
  <si>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</si>
  <si>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</si>
  <si>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</si>
  <si>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</si>
  <si>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</si>
  <si>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</si>
  <si>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</si>
  <si>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</si>
  <si>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</si>
  <si>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</si>
  <si>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</si>
  <si>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</si>
  <si>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</si>
  <si>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</si>
  <si>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</si>
  <si>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</si>
  <si>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</si>
  <si>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</si>
  <si>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</si>
  <si>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</si>
  <si>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</si>
  <si>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</si>
  <si>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</si>
  <si>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</si>
  <si>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</si>
  <si>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</si>
  <si>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</si>
  <si>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</si>
  <si>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</si>
  <si>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</si>
  <si>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</si>
  <si>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</si>
  <si>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</si>
  <si>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</si>
  <si>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</si>
  <si>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</si>
  <si>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</si>
  <si>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</si>
  <si>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</si>
  <si>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</si>
  <si>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</si>
  <si>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</si>
  <si>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</si>
  <si>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</si>
  <si>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</si>
  <si>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</si>
  <si>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</si>
  <si>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</si>
  <si>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</si>
  <si>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</si>
  <si>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</si>
  <si>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</si>
  <si>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</si>
  <si>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</si>
  <si>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</si>
  <si>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</si>
  <si>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</si>
  <si>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</si>
  <si>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</si>
  <si>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</si>
  <si>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</si>
  <si>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</si>
  <si>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</si>
  <si>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</si>
  <si>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</si>
  <si>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</si>
  <si>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</si>
  <si>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</si>
  <si>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</si>
  <si>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</si>
  <si>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</si>
  <si>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</si>
  <si>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</si>
  <si>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</si>
  <si>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</si>
  <si>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</si>
  <si>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</si>
  <si>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</si>
  <si>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</si>
  <si>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</si>
  <si>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</si>
  <si>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</si>
  <si>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</si>
  <si>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</si>
  <si>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</si>
  <si>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</si>
  <si>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</si>
  <si>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</si>
  <si>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</si>
  <si>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</si>
  <si>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</si>
  <si>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</si>
  <si>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</si>
  <si>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</si>
  <si>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</si>
  <si>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</si>
  <si>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</si>
  <si>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</si>
  <si>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</si>
  <si>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</si>
  <si>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</si>
  <si>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</si>
  <si>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</si>
  <si>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</si>
  <si>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</si>
  <si>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</si>
  <si>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</si>
  <si>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</si>
  <si>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</si>
  <si>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</si>
  <si>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</si>
  <si>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</si>
  <si>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</si>
  <si>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</si>
  <si>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</si>
  <si>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</si>
  <si>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</si>
  <si>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</si>
  <si>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</si>
  <si>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</si>
  <si>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</si>
  <si>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</si>
  <si>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</si>
  <si>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</si>
  <si>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</si>
  <si>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</si>
  <si>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</si>
  <si>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</si>
  <si>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</si>
  <si>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</si>
  <si>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</si>
  <si>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</si>
  <si>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</si>
  <si>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</si>
  <si>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</si>
  <si>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</si>
  <si>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</si>
  <si>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</si>
  <si>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</si>
  <si>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</si>
  <si>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</si>
  <si>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</si>
  <si>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</si>
  <si>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</si>
  <si>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</si>
  <si>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</si>
  <si>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</si>
  <si>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</si>
  <si>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</si>
  <si>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</si>
  <si>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</si>
  <si>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</si>
  <si>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</si>
  <si>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</si>
  <si>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</si>
  <si>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</si>
  <si>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</si>
  <si>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</si>
  <si>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</si>
  <si>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</si>
  <si>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</si>
  <si>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</si>
  <si>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</si>
  <si>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</si>
  <si>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</si>
  <si>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</si>
  <si>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</si>
  <si>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</si>
  <si>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</si>
  <si>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</si>
  <si>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</si>
  <si>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</si>
  <si>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</si>
  <si>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</si>
  <si>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</si>
  <si>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</si>
  <si>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</si>
  <si>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</si>
  <si>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</si>
  <si>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</si>
  <si>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</si>
  <si>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</si>
  <si>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</si>
  <si>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</si>
  <si>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</si>
  <si>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</si>
  <si>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</si>
  <si>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</si>
  <si>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</si>
  <si>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</si>
  <si>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</si>
  <si>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</si>
  <si>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</si>
  <si>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</si>
  <si>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</si>
  <si>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</si>
  <si>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</si>
  <si>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</si>
  <si>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</si>
  <si>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</si>
  <si>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</si>
  <si>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</si>
  <si>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</si>
  <si>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</si>
  <si>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</si>
  <si>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</si>
  <si>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</si>
  <si>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</si>
  <si>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</si>
  <si>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</si>
  <si>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</si>
  <si>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</si>
  <si>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</si>
  <si>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</si>
  <si>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</si>
  <si>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</si>
  <si>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</si>
  <si>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</si>
  <si>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</si>
  <si>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</si>
  <si>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</si>
  <si>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</si>
  <si>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</si>
  <si>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</si>
  <si>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</si>
  <si>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</si>
  <si>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</si>
  <si>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</si>
  <si>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</si>
  <si>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</si>
  <si>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</si>
  <si>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</si>
  <si>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</si>
  <si>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</si>
  <si>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</si>
  <si>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</si>
  <si>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</si>
  <si>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</si>
  <si>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</si>
  <si>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</si>
  <si>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</si>
  <si>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</si>
  <si>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</si>
  <si>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</si>
  <si>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</si>
  <si>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</si>
  <si>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</si>
  <si>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</si>
  <si>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</si>
  <si>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</si>
  <si>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</si>
  <si>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</si>
  <si>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</si>
  <si>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</si>
  <si>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</si>
  <si>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</si>
  <si>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</si>
  <si>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</si>
  <si>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</si>
  <si>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</si>
  <si>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</si>
  <si>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</si>
  <si>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</si>
  <si>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</si>
  <si>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</si>
  <si>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</si>
  <si>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</si>
  <si>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</si>
  <si>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</si>
  <si>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</si>
  <si>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</si>
  <si>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</si>
  <si>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</si>
  <si>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</si>
  <si>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</si>
  <si>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</si>
  <si>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</si>
  <si>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</si>
  <si>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</si>
  <si>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</si>
  <si>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</si>
  <si>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</si>
  <si>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</si>
  <si>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</si>
  <si>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</si>
  <si>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</si>
  <si>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</si>
  <si>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</si>
  <si>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</si>
  <si>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</si>
  <si>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</si>
  <si>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</si>
  <si>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</si>
  <si>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</si>
  <si>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</si>
  <si>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</si>
  <si>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</si>
  <si>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</si>
  <si>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</si>
  <si>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</si>
  <si>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</si>
  <si>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</si>
  <si>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</si>
  <si>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</si>
  <si>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</si>
  <si>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</si>
  <si>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</si>
  <si>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</si>
  <si>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</si>
  <si>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</si>
  <si>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</si>
  <si>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</si>
  <si>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</si>
  <si>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</si>
  <si>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</si>
  <si>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</si>
  <si>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</si>
  <si>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</si>
  <si>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</si>
  <si>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</si>
  <si>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</si>
  <si>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</si>
  <si>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</si>
  <si>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</si>
  <si>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</si>
  <si>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</si>
  <si>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</si>
  <si>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</si>
  <si>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</si>
  <si>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</si>
  <si>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</si>
  <si>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</si>
  <si>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</si>
  <si>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</si>
  <si>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</si>
  <si>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</si>
  <si>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</si>
  <si>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</si>
  <si>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</si>
  <si>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</si>
  <si>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</si>
  <si>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</si>
  <si>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</si>
  <si>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</si>
  <si>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</si>
  <si>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</si>
  <si>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</si>
  <si>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</si>
  <si>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</si>
  <si>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</si>
  <si>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</si>
  <si>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</si>
  <si>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</si>
  <si>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</si>
  <si>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</si>
  <si>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</si>
  <si>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</si>
  <si>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</si>
  <si>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</si>
  <si>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</si>
  <si>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</si>
  <si>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</si>
  <si>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</si>
  <si>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</si>
  <si>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</si>
  <si>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</si>
  <si>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</si>
  <si>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</si>
  <si>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</si>
  <si>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</si>
  <si>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</si>
  <si>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</si>
  <si>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</si>
  <si>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</si>
  <si>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</si>
  <si>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</si>
  <si>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</si>
  <si>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</si>
  <si>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</si>
  <si>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</si>
  <si>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</si>
  <si>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</si>
  <si>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</si>
  <si>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</si>
  <si>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</si>
  <si>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</si>
  <si>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</si>
  <si>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</si>
  <si>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</si>
  <si>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</si>
  <si>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</si>
  <si>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</si>
  <si>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</si>
  <si>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</si>
  <si>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</si>
  <si>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</si>
  <si>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</si>
  <si>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</si>
  <si>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</si>
  <si>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</si>
  <si>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</si>
  <si>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</si>
  <si>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</si>
  <si>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</si>
  <si>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</si>
  <si>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</si>
  <si>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</si>
  <si>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</si>
  <si>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</si>
  <si>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</si>
  <si>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</si>
  <si>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</si>
  <si>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</si>
  <si>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</si>
  <si>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</si>
  <si>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</si>
  <si>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</si>
  <si>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</si>
  <si>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</si>
  <si>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</si>
  <si>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</si>
  <si>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</si>
  <si>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</si>
  <si>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</si>
  <si>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</si>
  <si>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</si>
  <si>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</si>
  <si>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</si>
  <si>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</si>
  <si>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</si>
  <si>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</si>
  <si>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</si>
  <si>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</si>
  <si>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</si>
  <si>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</si>
  <si>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</si>
  <si>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</si>
  <si>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</si>
  <si>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</si>
  <si>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</si>
  <si>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</si>
  <si>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</si>
  <si>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</si>
  <si>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</si>
  <si>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</si>
  <si>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</si>
  <si>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</si>
  <si>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</si>
  <si>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</si>
  <si>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</si>
  <si>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</si>
  <si>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</si>
  <si>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</si>
  <si>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</si>
  <si>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</si>
  <si>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</si>
  <si>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</si>
  <si>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</si>
  <si>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</si>
  <si>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</si>
  <si>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</si>
  <si>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</si>
  <si>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</si>
  <si>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</si>
  <si>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</si>
  <si>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</si>
  <si>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</si>
  <si>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</si>
  <si>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</si>
  <si>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</si>
  <si>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</si>
  <si>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</si>
  <si>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</si>
  <si>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</si>
  <si>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</si>
  <si>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</si>
  <si>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</si>
  <si>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</si>
  <si>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</si>
  <si>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</si>
  <si>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</si>
  <si>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</si>
  <si>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</si>
  <si>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</si>
  <si>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</si>
  <si>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</si>
  <si>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</si>
  <si>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</si>
  <si>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</si>
  <si>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</si>
  <si>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</si>
  <si>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</si>
  <si>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</si>
  <si>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</si>
  <si>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</si>
  <si>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</si>
  <si>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</si>
  <si>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</si>
  <si>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</si>
  <si>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</si>
  <si>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</si>
  <si>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</si>
  <si>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</si>
  <si>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</si>
  <si>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</si>
  <si>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</si>
  <si>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</si>
  <si>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</si>
  <si>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</si>
  <si>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</si>
  <si>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</si>
  <si>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</si>
  <si>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</si>
  <si>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</si>
  <si>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</si>
  <si>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</si>
  <si>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</si>
  <si>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</si>
  <si>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</si>
  <si>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</si>
  <si>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</si>
  <si>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</si>
  <si>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</si>
  <si>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</si>
  <si>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</si>
  <si>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</si>
  <si>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</si>
  <si>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</si>
  <si>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</si>
  <si>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</si>
  <si>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</si>
  <si>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</si>
  <si>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</si>
  <si>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</si>
  <si>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</si>
  <si>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</si>
  <si>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</si>
  <si>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</si>
  <si>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</si>
  <si>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</si>
  <si>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</si>
  <si>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</si>
  <si>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</si>
  <si>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</si>
  <si>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</si>
  <si>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</si>
  <si>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</si>
  <si>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</si>
  <si>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</si>
  <si>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</si>
  <si>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</si>
  <si>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</si>
  <si>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</si>
  <si>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</si>
  <si>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</si>
  <si>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</si>
  <si>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</si>
  <si>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</si>
  <si>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</si>
  <si>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</si>
  <si>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</si>
  <si>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</si>
  <si>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</si>
  <si>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</si>
  <si>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</si>
  <si>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</si>
  <si>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</si>
  <si>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</si>
  <si>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</si>
  <si>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</si>
  <si>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</si>
  <si>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</si>
  <si>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</si>
  <si>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</si>
  <si>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</si>
  <si>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</si>
  <si>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</si>
  <si>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</si>
  <si>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</si>
  <si>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</si>
  <si>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</si>
  <si>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</si>
  <si>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</si>
  <si>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</si>
  <si>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</si>
  <si>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</si>
  <si>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</si>
  <si>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</si>
  <si>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</si>
  <si>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</si>
  <si>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</si>
  <si>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</si>
  <si>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</si>
  <si>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</si>
  <si>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</si>
  <si>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</si>
  <si>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</si>
  <si>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</si>
  <si>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</si>
  <si>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</si>
  <si>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</si>
  <si>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</si>
  <si>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</si>
  <si>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</si>
  <si>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</si>
  <si>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</si>
  <si>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</si>
  <si>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</si>
  <si>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</si>
  <si>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</si>
  <si>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</si>
  <si>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</si>
  <si>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</si>
  <si>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</si>
  <si>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</si>
  <si>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</si>
  <si>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</si>
  <si>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</si>
  <si>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</si>
  <si>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</si>
  <si>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</si>
  <si>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</si>
  <si>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</si>
  <si>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</si>
  <si>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</si>
  <si>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</si>
  <si>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</si>
  <si>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</si>
  <si>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</si>
  <si>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</si>
  <si>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</si>
  <si>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</si>
  <si>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</si>
  <si>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</si>
  <si>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</si>
  <si>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</si>
  <si>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</si>
  <si>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</si>
  <si>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</si>
  <si>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</si>
  <si>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</si>
  <si>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</si>
  <si>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</si>
  <si>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</si>
  <si>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</si>
  <si>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</si>
  <si>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</si>
  <si>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</si>
  <si>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</si>
  <si>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</si>
  <si>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</si>
  <si>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</si>
  <si>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</si>
  <si>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</si>
  <si>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</si>
  <si>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</si>
  <si>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</si>
  <si>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</si>
  <si>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</si>
  <si>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</si>
  <si>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</si>
  <si>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</si>
  <si>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</si>
  <si>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</si>
  <si>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</si>
  <si>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</si>
  <si>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</si>
  <si>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</si>
  <si>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</si>
  <si>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</si>
  <si>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</si>
  <si>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</si>
  <si>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</si>
  <si>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</si>
  <si>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</si>
  <si>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</si>
  <si>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</si>
  <si>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</si>
  <si>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</si>
  <si>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</si>
  <si>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</si>
  <si>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</si>
  <si>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</si>
  <si>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</si>
  <si>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</si>
  <si>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</si>
  <si>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</si>
  <si>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</si>
  <si>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</si>
  <si>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</si>
  <si>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</si>
  <si>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</si>
  <si>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</si>
  <si>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</si>
  <si>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</si>
  <si>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</si>
  <si>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</si>
  <si>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</si>
  <si>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</si>
  <si>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</si>
  <si>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</si>
  <si>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</si>
  <si>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</si>
  <si>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</si>
  <si>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</si>
  <si>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</si>
  <si>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</si>
  <si>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</si>
  <si>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</si>
  <si>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</si>
  <si>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</si>
  <si>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</si>
  <si>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</si>
  <si>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</si>
  <si>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</si>
  <si>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</si>
  <si>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</si>
  <si>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</si>
  <si>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</si>
  <si>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</si>
  <si>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</si>
  <si>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</si>
  <si>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</si>
  <si>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</si>
  <si>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</si>
  <si>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</si>
  <si>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</si>
  <si>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</si>
  <si>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</si>
  <si>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</si>
  <si>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</si>
  <si>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</si>
  <si>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</si>
  <si>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</si>
  <si>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</si>
  <si>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</si>
  <si>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</si>
  <si>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</si>
  <si>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</si>
  <si>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</si>
  <si>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</si>
  <si>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</si>
  <si>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</si>
  <si>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</si>
  <si>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</si>
  <si>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</si>
  <si>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</si>
  <si>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</si>
  <si>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</si>
  <si>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</si>
  <si>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</si>
  <si>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</si>
  <si>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</si>
  <si>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</si>
  <si>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</si>
  <si>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</si>
  <si>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</si>
  <si>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</si>
  <si>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</si>
  <si>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</si>
  <si>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</si>
  <si>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</si>
  <si>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</si>
  <si>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</si>
  <si>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</si>
  <si>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</si>
  <si>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</si>
  <si>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</si>
  <si>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</si>
  <si>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</si>
  <si>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</si>
  <si>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</si>
  <si>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</si>
  <si>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</si>
  <si>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</si>
  <si>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</si>
  <si>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</si>
  <si>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</si>
  <si>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</si>
  <si>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</si>
  <si>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</si>
  <si>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</si>
  <si>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</si>
  <si>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</si>
  <si>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</si>
  <si>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</si>
  <si>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</si>
  <si>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</si>
  <si>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</si>
  <si>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</si>
  <si>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</si>
  <si>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</si>
  <si>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</si>
  <si>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</si>
  <si>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</si>
  <si>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</si>
  <si>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</si>
  <si>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</si>
  <si>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</si>
  <si>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</si>
  <si>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</si>
  <si>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</si>
  <si>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</si>
  <si>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</si>
  <si>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</si>
  <si>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</si>
  <si>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</si>
  <si>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</si>
  <si>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</si>
  <si>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</si>
  <si>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</si>
  <si>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</si>
  <si>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</si>
  <si>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</si>
  <si>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</si>
  <si>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</si>
  <si>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</si>
  <si>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</si>
  <si>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</si>
  <si>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</si>
  <si>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</si>
  <si>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</si>
  <si>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</si>
  <si>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</si>
  <si>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</si>
  <si>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</si>
  <si>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</si>
  <si>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</si>
  <si>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</si>
  <si>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</si>
  <si>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</si>
  <si>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</si>
  <si>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</si>
  <si>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</si>
  <si>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</si>
  <si>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</si>
  <si>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</si>
  <si>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</si>
  <si>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</si>
  <si>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</si>
  <si>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</si>
  <si>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</si>
  <si>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</si>
  <si>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</si>
  <si>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</si>
  <si>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</si>
  <si>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</si>
  <si>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</si>
  <si>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</si>
  <si>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</si>
  <si>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</si>
  <si>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</si>
  <si>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</si>
  <si>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</si>
  <si>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</si>
  <si>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</si>
  <si>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</si>
  <si>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</si>
  <si>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</si>
  <si>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</si>
  <si>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</si>
  <si>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</si>
  <si>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</si>
  <si>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</si>
  <si>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</si>
  <si>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</si>
  <si>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</si>
  <si>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</si>
  <si>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</si>
  <si>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</si>
  <si>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</si>
  <si>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</si>
  <si>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</si>
  <si>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</si>
  <si>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</si>
  <si>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</si>
  <si>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</si>
  <si>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</si>
  <si>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</si>
  <si>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</si>
  <si>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</si>
  <si>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</si>
  <si>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</si>
  <si>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</si>
  <si>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</si>
  <si>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</si>
  <si>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</si>
  <si>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</si>
  <si>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</si>
  <si>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</si>
  <si>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</si>
  <si>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</si>
  <si>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</si>
  <si>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</si>
  <si>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</si>
  <si>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</si>
  <si>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</si>
  <si>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</si>
  <si>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</si>
  <si>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</si>
  <si>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</si>
  <si>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</si>
  <si>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</si>
  <si>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</si>
  <si>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</si>
  <si>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</si>
  <si>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</si>
  <si>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</si>
  <si>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</si>
  <si>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</si>
  <si>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</si>
  <si>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</si>
  <si>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</si>
  <si>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</si>
  <si>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</si>
  <si>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</si>
  <si>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</si>
  <si>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</si>
  <si>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</si>
  <si>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</si>
  <si>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</si>
  <si>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</si>
  <si>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</si>
  <si>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</si>
  <si>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</si>
  <si>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</si>
  <si>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</si>
  <si>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</si>
  <si>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</si>
  <si>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</si>
  <si>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</si>
  <si>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</si>
  <si>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</si>
  <si>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</si>
  <si>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</si>
  <si>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</si>
  <si>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</si>
  <si>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</si>
  <si>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</si>
  <si>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</si>
  <si>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</si>
  <si>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</si>
  <si>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</si>
  <si>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</si>
  <si>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</si>
  <si>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</si>
  <si>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</si>
  <si>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</si>
  <si>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</si>
  <si>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</si>
  <si>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</si>
  <si>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</si>
  <si>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</si>
  <si>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</si>
  <si>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</si>
  <si>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</si>
  <si>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</si>
  <si>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</si>
  <si>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</si>
  <si>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</si>
  <si>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</si>
  <si>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</si>
  <si>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</si>
  <si>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</si>
  <si>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</si>
  <si>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</si>
  <si>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</si>
  <si>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</si>
  <si>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</si>
  <si>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</si>
  <si>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</si>
  <si>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</si>
  <si>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</si>
  <si>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</si>
  <si>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</si>
  <si>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</si>
  <si>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</si>
  <si>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</si>
  <si>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</si>
  <si>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</si>
  <si>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</si>
  <si>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</si>
  <si>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</si>
  <si>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</si>
  <si>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</si>
  <si>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</si>
  <si>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</si>
  <si>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</si>
  <si>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</si>
  <si>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</si>
  <si>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</si>
  <si>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</si>
  <si>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</si>
  <si>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</si>
  <si>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</si>
  <si>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</si>
  <si>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</si>
  <si>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</si>
  <si>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</si>
  <si>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</si>
  <si>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</si>
  <si>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</si>
  <si>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</si>
  <si>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</si>
  <si>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</si>
  <si>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</si>
  <si>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</si>
  <si>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</si>
  <si>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</si>
  <si>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</si>
  <si>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</si>
  <si>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</si>
  <si>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</si>
  <si>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</si>
  <si>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</si>
  <si>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</si>
  <si>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</si>
  <si>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</si>
  <si>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</si>
  <si>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</si>
  <si>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</si>
  <si>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</si>
  <si>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</si>
  <si>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</si>
  <si>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</si>
  <si>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</si>
  <si>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</si>
  <si>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</si>
  <si>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</si>
  <si>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</si>
  <si>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</si>
  <si>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</si>
  <si>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</si>
  <si>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</si>
  <si>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</si>
  <si>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</si>
  <si>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</si>
  <si>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</si>
  <si>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</si>
  <si>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</si>
  <si>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</si>
  <si>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</si>
  <si>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</si>
  <si>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</si>
  <si>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</si>
  <si>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</si>
  <si>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</si>
  <si>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</si>
  <si>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</si>
  <si>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</si>
  <si>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</si>
  <si>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</si>
  <si>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</si>
  <si>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</si>
  <si>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</si>
  <si>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</si>
  <si>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</si>
  <si>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</si>
  <si>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</si>
  <si>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</si>
  <si>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</si>
  <si>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</si>
  <si>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</si>
  <si>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</si>
  <si>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</si>
  <si>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</si>
  <si>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</si>
  <si>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</si>
  <si>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</si>
  <si>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</si>
  <si>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</si>
  <si>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</si>
  <si>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</si>
  <si>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</si>
  <si>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</si>
  <si>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</si>
  <si>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</si>
  <si>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</si>
  <si>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</si>
  <si>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</si>
  <si>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</si>
  <si>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</si>
  <si>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</si>
  <si>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</si>
  <si>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</si>
  <si>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</si>
  <si>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</si>
  <si>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</si>
  <si>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</si>
  <si>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</si>
  <si>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</si>
  <si>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</si>
  <si>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</si>
  <si>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</si>
  <si>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</si>
  <si>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</si>
  <si>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</si>
  <si>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</si>
  <si>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</si>
  <si>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</si>
  <si>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</si>
  <si>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</si>
  <si>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</si>
  <si>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</si>
  <si>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</si>
  <si>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</si>
  <si>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</si>
  <si>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</si>
  <si>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</si>
  <si>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</si>
  <si>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</si>
  <si>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</si>
  <si>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</si>
  <si>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</si>
  <si>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</si>
  <si>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</si>
  <si>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</si>
  <si>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</si>
  <si>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</si>
  <si>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</si>
  <si>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</si>
  <si>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</si>
  <si>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</si>
  <si>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</si>
  <si>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</si>
  <si>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</si>
  <si>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</si>
  <si>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</si>
  <si>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</si>
  <si>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</si>
  <si>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</si>
  <si>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</si>
  <si>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</si>
  <si>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</si>
  <si>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</si>
  <si>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</si>
  <si>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</si>
  <si>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</si>
  <si>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</si>
  <si>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</si>
  <si>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</si>
  <si>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</si>
  <si>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</si>
  <si>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</si>
  <si>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</si>
  <si>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</si>
  <si>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</si>
  <si>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</si>
  <si>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</si>
  <si>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</si>
  <si>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</si>
  <si>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</si>
  <si>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</si>
  <si>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</si>
  <si>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</si>
  <si>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</si>
  <si>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</si>
  <si>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</si>
  <si>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</si>
  <si>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</si>
  <si>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</si>
  <si>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</si>
  <si>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</si>
  <si>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</si>
  <si>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</si>
  <si>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</si>
  <si>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</si>
  <si>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</si>
  <si>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</si>
  <si>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</si>
  <si>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</si>
  <si>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</si>
  <si>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</si>
  <si>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</si>
  <si>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</si>
  <si>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</si>
  <si>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</si>
  <si>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</si>
  <si>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</si>
  <si>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</si>
  <si>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</si>
  <si>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</si>
  <si>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</si>
  <si>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</si>
  <si>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</si>
  <si>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</si>
  <si>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</si>
  <si>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</si>
  <si>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</si>
  <si>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</si>
  <si>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</si>
  <si>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</si>
  <si>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</si>
  <si>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</si>
  <si>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</si>
  <si>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</si>
  <si>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</si>
  <si>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</si>
  <si>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</si>
  <si>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</si>
  <si>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</si>
  <si>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</si>
  <si>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</si>
  <si>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</si>
  <si>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</si>
  <si>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</si>
  <si>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</si>
  <si>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</si>
  <si>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</si>
  <si>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</si>
  <si>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</si>
  <si>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</si>
  <si>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</si>
  <si>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</si>
  <si>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</si>
  <si>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</si>
  <si>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</si>
  <si>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</si>
  <si>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</si>
  <si>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</si>
  <si>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</si>
  <si>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</si>
  <si>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</si>
  <si>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</si>
  <si>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</si>
  <si>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</si>
  <si>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</si>
  <si>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</si>
  <si>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</si>
  <si>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</si>
  <si>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</si>
  <si>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</si>
  <si>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</si>
  <si>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</si>
  <si>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</si>
  <si>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</si>
  <si>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</si>
  <si>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</si>
  <si>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</si>
  <si>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</si>
  <si>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</si>
  <si>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</si>
  <si>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</si>
  <si>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</si>
  <si>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</si>
  <si>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</si>
  <si>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</si>
  <si>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</si>
  <si>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</si>
  <si>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</si>
  <si>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</si>
  <si>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</si>
  <si>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</si>
  <si>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</si>
  <si>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</si>
  <si>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</si>
  <si>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</si>
  <si>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</si>
  <si>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</si>
  <si>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</si>
  <si>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</si>
  <si>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</si>
  <si>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</si>
  <si>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</si>
  <si>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</si>
  <si>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</si>
  <si>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</si>
  <si>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</si>
  <si>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</si>
  <si>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</si>
  <si>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</si>
  <si>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</si>
  <si>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</si>
  <si>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</si>
  <si>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</si>
  <si>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</si>
  <si>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</si>
  <si>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</si>
  <si>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</si>
  <si>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</si>
  <si>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</si>
  <si>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</si>
  <si>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</si>
  <si>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</si>
  <si>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</si>
  <si>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</si>
  <si>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</si>
  <si>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</si>
  <si>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</si>
  <si>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</si>
  <si>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</si>
  <si>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</si>
  <si>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</si>
  <si>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</si>
  <si>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</si>
  <si>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</si>
  <si>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</si>
  <si>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</si>
  <si>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</si>
  <si>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</si>
  <si>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</si>
  <si>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</si>
  <si>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</si>
  <si>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</si>
  <si>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</si>
  <si>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</si>
  <si>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</si>
  <si>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</si>
  <si>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</si>
  <si>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</si>
  <si>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</si>
  <si>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</si>
  <si>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</si>
  <si>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</si>
  <si>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</si>
  <si>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</si>
  <si>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</si>
  <si>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</si>
  <si>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</si>
  <si>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</si>
  <si>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</si>
  <si>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</si>
  <si>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</si>
  <si>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</si>
  <si>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</si>
  <si>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</si>
  <si>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</si>
  <si>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</si>
  <si>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</si>
  <si>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</si>
  <si>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</si>
  <si>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</si>
  <si>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</si>
  <si>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</si>
  <si>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</si>
  <si>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</si>
  <si>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</si>
  <si>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</si>
  <si>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</si>
  <si>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</si>
  <si>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</si>
  <si>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</si>
  <si>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</si>
  <si>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</si>
  <si>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</si>
  <si>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</si>
  <si>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</si>
  <si>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</si>
  <si>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</si>
  <si>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</si>
  <si>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</si>
  <si>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</si>
  <si>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</si>
  <si>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</si>
  <si>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</si>
  <si>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</si>
  <si>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</si>
  <si>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</si>
  <si>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</si>
  <si>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</si>
  <si>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</si>
  <si>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</si>
  <si>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</si>
  <si>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</si>
  <si>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</si>
  <si>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</si>
  <si>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</si>
  <si>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</si>
  <si>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</si>
  <si>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</si>
  <si>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</si>
  <si>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</si>
  <si>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</si>
  <si>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</si>
  <si>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</si>
  <si>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</si>
  <si>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</si>
  <si>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</si>
  <si>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</si>
  <si>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</si>
  <si>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</si>
  <si>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</si>
  <si>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</si>
  <si>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</si>
  <si>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</si>
  <si>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</si>
  <si>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</si>
  <si>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</si>
  <si>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</si>
  <si>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</si>
  <si>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</si>
  <si>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</si>
  <si>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</si>
  <si>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</si>
  <si>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</si>
  <si>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</si>
  <si>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</si>
  <si>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</si>
  <si>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</si>
  <si>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</si>
  <si>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</si>
  <si>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</si>
  <si>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</si>
  <si>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</si>
  <si>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</si>
  <si>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</si>
  <si>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</si>
  <si>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</si>
  <si>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</si>
  <si>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</si>
  <si>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</si>
  <si>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</si>
  <si>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</si>
  <si>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</si>
  <si>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</si>
  <si>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</si>
  <si>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</si>
  <si>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</si>
  <si>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</si>
  <si>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</si>
  <si>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</si>
  <si>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</si>
  <si>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</si>
  <si>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</si>
  <si>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</si>
  <si>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</si>
  <si>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</si>
  <si>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</si>
  <si>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</si>
  <si>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</si>
  <si>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</si>
  <si>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</si>
  <si>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</si>
  <si>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</si>
  <si>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</si>
  <si>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</si>
  <si>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</si>
  <si>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</si>
  <si>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</si>
  <si>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</si>
  <si>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</si>
  <si>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</si>
  <si>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</si>
  <si>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</si>
  <si>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</si>
  <si>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</si>
  <si>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</si>
  <si>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</si>
  <si>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</si>
  <si>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</si>
  <si>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</si>
  <si>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</si>
  <si>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</si>
  <si>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</si>
  <si>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</si>
  <si>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</si>
  <si>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</si>
  <si>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</si>
  <si>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</si>
  <si>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</si>
  <si>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</si>
  <si>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</si>
  <si>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</si>
  <si>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</si>
  <si>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</si>
  <si>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</si>
  <si>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</si>
  <si>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</si>
  <si>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</si>
  <si>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</si>
  <si>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</si>
  <si>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</si>
  <si>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</si>
  <si>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</si>
  <si>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</si>
  <si>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</si>
  <si>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</si>
  <si>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</si>
  <si>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</si>
  <si>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</si>
  <si>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</si>
  <si>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</si>
  <si>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</si>
  <si>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</si>
  <si>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</si>
  <si>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</si>
  <si>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</si>
  <si>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</si>
  <si>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</si>
  <si>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</si>
  <si>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</si>
  <si>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</si>
  <si>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</si>
  <si>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</si>
  <si>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</si>
  <si>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</si>
  <si>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</si>
  <si>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</si>
  <si>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</si>
  <si>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</si>
  <si>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</si>
  <si>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</si>
  <si>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</si>
  <si>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</si>
  <si>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</si>
  <si>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</si>
  <si>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</si>
  <si>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</si>
  <si>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</si>
  <si>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</si>
  <si>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</si>
  <si>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</si>
  <si>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</si>
  <si>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</si>
  <si>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</si>
  <si>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</si>
  <si>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</si>
  <si>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</si>
  <si>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</si>
  <si>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</si>
  <si>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</si>
  <si>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</si>
  <si>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</si>
  <si>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</si>
  <si>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</si>
  <si>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</si>
  <si>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</si>
  <si>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</si>
  <si>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</si>
  <si>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</si>
  <si>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</si>
  <si>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</si>
  <si>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</si>
  <si>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</si>
  <si>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</si>
  <si>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</si>
  <si>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</si>
  <si>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</si>
  <si>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</si>
  <si>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</si>
  <si>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</si>
  <si>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</si>
  <si>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</si>
  <si>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</si>
  <si>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</si>
  <si>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</si>
  <si>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</si>
  <si>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</si>
  <si>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</si>
  <si>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</si>
  <si>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</si>
  <si>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</si>
  <si>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</si>
  <si>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</si>
  <si>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</si>
  <si>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</si>
  <si>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</si>
  <si>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</si>
  <si>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</si>
  <si>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</si>
  <si>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</si>
  <si>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</si>
  <si>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</si>
  <si>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</si>
  <si>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</si>
  <si>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</si>
  <si>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</si>
  <si>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</si>
  <si>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</si>
  <si>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</si>
  <si>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</si>
  <si>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</si>
  <si>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</si>
  <si>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</si>
  <si>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</si>
  <si>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</si>
  <si>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</si>
  <si>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</si>
  <si>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</si>
  <si>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</si>
  <si>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</si>
  <si>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</si>
  <si>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</si>
  <si>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</si>
  <si>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</si>
  <si>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</si>
  <si>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</si>
  <si>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</si>
  <si>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</si>
  <si>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</si>
  <si>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</si>
  <si>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</si>
  <si>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</si>
  <si>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</si>
  <si>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</si>
  <si>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</si>
  <si>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</si>
  <si>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</si>
  <si>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</si>
  <si>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</si>
  <si>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</si>
  <si>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</si>
  <si>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</si>
  <si>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</si>
  <si>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</si>
  <si>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</si>
  <si>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</si>
  <si>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</si>
  <si>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</si>
  <si>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</si>
  <si>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</si>
  <si>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</si>
  <si>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</si>
  <si>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</si>
  <si>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</si>
  <si>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</si>
  <si>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</si>
  <si>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</si>
  <si>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</si>
  <si>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</si>
  <si>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</si>
  <si>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</si>
  <si>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</si>
  <si>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</si>
  <si>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</si>
  <si>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</si>
  <si>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</si>
  <si>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</si>
  <si>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</si>
  <si>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</si>
  <si>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</si>
  <si>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</si>
  <si>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</si>
  <si>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</si>
  <si>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</si>
  <si>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</si>
  <si>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</si>
  <si>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</si>
  <si>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</si>
  <si>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</si>
  <si>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</si>
  <si>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</si>
  <si>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</si>
  <si>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</si>
  <si>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</si>
  <si>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</si>
  <si>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</si>
  <si>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</si>
  <si>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</si>
  <si>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</si>
  <si>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</si>
  <si>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</si>
  <si>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</si>
  <si>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</si>
  <si>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</si>
  <si>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</si>
  <si>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</si>
  <si>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</si>
  <si>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</si>
  <si>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</si>
  <si>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</si>
  <si>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</si>
  <si>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</si>
  <si>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</si>
  <si>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</si>
  <si>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</si>
  <si>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</si>
  <si>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</si>
  <si>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</si>
  <si>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</si>
  <si>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</si>
  <si>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</si>
  <si>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</si>
  <si>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</si>
  <si>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</si>
  <si>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</si>
  <si>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</si>
  <si>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</si>
  <si>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</si>
  <si>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</si>
  <si>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</si>
  <si>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</si>
  <si>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</si>
  <si>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</si>
  <si>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</si>
  <si>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</si>
  <si>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</si>
  <si>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</si>
  <si>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</si>
  <si>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</si>
  <si>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</si>
  <si>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</si>
  <si>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</si>
  <si>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</si>
  <si>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</si>
  <si>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</si>
  <si>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</si>
  <si>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</si>
  <si>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</si>
  <si>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</si>
  <si>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</si>
  <si>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</si>
  <si>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</si>
  <si>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</si>
  <si>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</si>
  <si>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</si>
  <si>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</si>
  <si>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</si>
  <si>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</si>
  <si>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</si>
  <si>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</si>
  <si>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</si>
  <si>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</si>
  <si>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</si>
  <si>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</si>
  <si>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</si>
  <si>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</si>
  <si>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</si>
  <si>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</si>
  <si>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</si>
  <si>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</si>
  <si>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</si>
  <si>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</si>
  <si>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</si>
  <si>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</si>
  <si>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</si>
  <si>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</si>
  <si>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</si>
  <si>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</si>
  <si>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</si>
  <si>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</si>
  <si>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</si>
  <si>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</si>
  <si>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</si>
  <si>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</si>
  <si>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</si>
  <si>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</si>
  <si>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</si>
  <si>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</si>
  <si>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</si>
  <si>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</si>
  <si>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</si>
  <si>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</si>
  <si>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</si>
  <si>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</si>
  <si>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</si>
  <si>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</si>
  <si>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</si>
  <si>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</si>
  <si>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</si>
  <si>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</si>
  <si>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</si>
  <si>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</si>
  <si>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</si>
  <si>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</si>
  <si>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</si>
  <si>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</si>
  <si>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</si>
  <si>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</si>
  <si>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</si>
  <si>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</si>
  <si>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</si>
  <si>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</si>
  <si>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</si>
  <si>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</si>
  <si>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</si>
  <si>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</si>
  <si>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</si>
  <si>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</si>
  <si>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</si>
  <si>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</si>
  <si>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</si>
  <si>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</si>
  <si>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</si>
  <si>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</si>
  <si>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</si>
  <si>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</si>
  <si>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</si>
  <si>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</si>
  <si>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</si>
  <si>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</si>
  <si>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</si>
  <si>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</si>
  <si>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</si>
  <si>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</si>
  <si>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</si>
  <si>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</si>
  <si>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</si>
  <si>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</si>
  <si>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</si>
  <si>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</si>
  <si>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</si>
  <si>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</si>
  <si>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</si>
  <si>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</si>
  <si>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</si>
  <si>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</si>
  <si>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</si>
  <si>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</si>
  <si>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</si>
  <si>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</si>
  <si>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</si>
  <si>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</si>
  <si>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</si>
  <si>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</si>
  <si>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</si>
  <si>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</si>
  <si>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</si>
  <si>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</si>
  <si>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</si>
  <si>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</si>
  <si>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</si>
  <si>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</si>
  <si>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</si>
  <si>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</si>
  <si>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</si>
  <si>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</si>
  <si>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</si>
  <si>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</si>
  <si>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</si>
  <si>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</si>
  <si>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</si>
  <si>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</si>
  <si>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</si>
  <si>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</si>
  <si>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</si>
  <si>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</si>
  <si>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</si>
  <si>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</si>
  <si>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</si>
  <si>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</si>
  <si>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</si>
  <si>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</si>
  <si>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</si>
  <si>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</si>
  <si>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</si>
  <si>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</si>
  <si>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</si>
  <si>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</si>
  <si>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</si>
  <si>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</si>
  <si>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</si>
  <si>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</si>
  <si>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</si>
  <si>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</si>
  <si>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</si>
  <si>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</si>
  <si>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</si>
  <si>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</si>
  <si>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</si>
  <si>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</si>
  <si>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</si>
  <si>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</si>
  <si>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</si>
  <si>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</si>
  <si>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</si>
  <si>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</si>
  <si>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</si>
  <si>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</si>
  <si>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</si>
  <si>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</si>
  <si>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</si>
  <si>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</si>
  <si>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</si>
  <si>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</si>
  <si>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</si>
  <si>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</si>
  <si>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</si>
  <si>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</si>
  <si>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</si>
  <si>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</si>
  <si>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</si>
  <si>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</si>
  <si>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</si>
  <si>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</si>
  <si>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</si>
  <si>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</si>
  <si>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</si>
  <si>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</si>
  <si>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</si>
  <si>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</si>
  <si>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</si>
  <si>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</si>
  <si>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</si>
  <si>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</si>
  <si>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</si>
  <si>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</si>
  <si>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</si>
  <si>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</si>
  <si>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</si>
  <si>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</si>
  <si>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</si>
  <si>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</si>
  <si>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</si>
  <si>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</si>
  <si>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</si>
  <si>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</si>
  <si>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</si>
  <si>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</si>
  <si>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</si>
  <si>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</si>
  <si>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</si>
  <si>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</si>
  <si>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</si>
  <si>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</si>
  <si>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</si>
  <si>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</si>
  <si>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</si>
  <si>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</si>
  <si>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</si>
  <si>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</si>
  <si>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</si>
  <si>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</si>
  <si>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</si>
  <si>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</si>
  <si>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</si>
  <si>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</si>
  <si>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</si>
  <si>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</si>
  <si>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</si>
  <si>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</si>
  <si>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</si>
  <si>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</si>
  <si>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</si>
  <si>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</si>
  <si>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</si>
  <si>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</si>
  <si>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</si>
  <si>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</si>
  <si>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</si>
  <si>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</si>
  <si>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</si>
  <si>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</si>
  <si>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</si>
  <si>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</si>
  <si>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</si>
  <si>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</si>
  <si>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</si>
  <si>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</si>
  <si>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</si>
  <si>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</si>
  <si>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</si>
  <si>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</si>
  <si>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</si>
  <si>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</si>
  <si>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</si>
  <si>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</si>
  <si>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</si>
  <si>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</si>
  <si>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</si>
  <si>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</si>
  <si>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</si>
  <si>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</si>
  <si>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</si>
  <si>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</si>
  <si>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</si>
  <si>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</si>
  <si>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</si>
  <si>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</si>
  <si>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</si>
  <si>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</si>
  <si>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</si>
  <si>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</si>
  <si>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</si>
  <si>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</si>
  <si>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</si>
  <si>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</si>
  <si>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</si>
  <si>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</si>
  <si>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</si>
  <si>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</si>
  <si>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</si>
  <si>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</si>
  <si>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</si>
  <si>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</si>
  <si>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</si>
  <si>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</si>
  <si>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</si>
  <si>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</si>
  <si>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</si>
  <si>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</si>
  <si>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</si>
  <si>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</si>
  <si>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</si>
  <si>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</si>
  <si>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</si>
  <si>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</si>
  <si>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</si>
  <si>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</si>
  <si>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</si>
  <si>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</si>
  <si>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</si>
  <si>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</si>
  <si>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</si>
  <si>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</si>
  <si>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</si>
  <si>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</si>
  <si>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</si>
  <si>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</si>
  <si>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</si>
  <si>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</si>
  <si>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</si>
  <si>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</si>
  <si>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</si>
  <si>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</si>
  <si>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</si>
  <si>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</si>
  <si>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</si>
  <si>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</si>
  <si>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</si>
  <si>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</si>
  <si>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</si>
  <si>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</si>
  <si>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</si>
  <si>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</si>
  <si>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</si>
  <si>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</si>
  <si>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</si>
  <si>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</si>
  <si>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</si>
  <si>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</si>
  <si>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</si>
  <si>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</si>
  <si>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</si>
  <si>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</si>
  <si>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</si>
  <si>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</si>
  <si>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</si>
  <si>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</si>
  <si>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</si>
  <si>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</si>
  <si>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</si>
  <si>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</si>
  <si>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</si>
  <si>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</si>
  <si>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</si>
  <si>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</si>
  <si>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</si>
  <si>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</si>
  <si>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</si>
  <si>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</si>
  <si>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</si>
  <si>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</si>
  <si>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</si>
  <si>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</si>
  <si>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</si>
  <si>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</si>
  <si>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</si>
  <si>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</si>
  <si>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</si>
  <si>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</si>
  <si>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</si>
  <si>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</si>
  <si>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</si>
  <si>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</si>
  <si>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</si>
  <si>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</si>
  <si>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</si>
  <si>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</si>
  <si>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</si>
  <si>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</si>
  <si>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</si>
  <si>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</si>
  <si>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</si>
  <si>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</si>
  <si>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</si>
  <si>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</si>
  <si>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</si>
  <si>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</si>
  <si>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</si>
  <si>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</si>
  <si>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</si>
  <si>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</si>
  <si>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</si>
  <si>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</si>
  <si>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</si>
  <si>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</si>
  <si>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</si>
  <si>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</si>
  <si>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</si>
  <si>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</si>
  <si>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</si>
  <si>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</si>
  <si>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</si>
  <si>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</si>
  <si>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</si>
  <si>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</si>
  <si>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</si>
  <si>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</si>
  <si>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</si>
  <si>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</si>
  <si>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</si>
  <si>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</si>
  <si>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</si>
  <si>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</si>
  <si>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</si>
  <si>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</si>
  <si>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</si>
  <si>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</si>
  <si>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</si>
  <si>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</si>
  <si>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</si>
  <si>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</si>
  <si>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</si>
  <si>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</si>
  <si>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</si>
  <si>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</si>
  <si>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</si>
  <si>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</si>
  <si>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</si>
  <si>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</si>
  <si>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</si>
  <si>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</si>
  <si>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</si>
  <si>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</si>
  <si>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</si>
  <si>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</si>
  <si>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</si>
  <si>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</si>
  <si>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</si>
  <si>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</si>
  <si>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</si>
  <si>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</si>
  <si>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</si>
  <si>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</si>
  <si>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</si>
  <si>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</si>
  <si>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</si>
  <si>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</si>
  <si>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</si>
  <si>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</si>
  <si>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</si>
  <si>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</si>
  <si>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</si>
  <si>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</si>
  <si>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</si>
  <si>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</si>
  <si>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</si>
  <si>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</si>
  <si>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</si>
  <si>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</si>
  <si>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</si>
  <si>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</si>
  <si>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</si>
  <si>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</si>
  <si>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</si>
  <si>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</si>
  <si>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</si>
  <si>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</si>
  <si>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</si>
  <si>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</si>
  <si>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</si>
  <si>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</si>
  <si>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</si>
  <si>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</si>
  <si>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</si>
  <si>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</si>
  <si>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</si>
  <si>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</si>
  <si>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</si>
  <si>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</si>
  <si>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</si>
  <si>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</si>
  <si>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</si>
  <si>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</si>
  <si>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</si>
  <si>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</si>
  <si>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</si>
  <si>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</si>
  <si>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</si>
  <si>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</si>
  <si>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</si>
  <si>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</si>
  <si>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</si>
  <si>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</si>
  <si>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</si>
  <si>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</si>
  <si>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</si>
  <si>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</si>
  <si>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</si>
  <si>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</si>
  <si>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</si>
  <si>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</si>
  <si>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</si>
  <si>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</si>
  <si>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</si>
  <si>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</si>
  <si>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</si>
  <si>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</si>
  <si>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</si>
  <si>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</si>
  <si>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</si>
  <si>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</si>
  <si>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</si>
  <si>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</si>
  <si>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</si>
  <si>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</si>
  <si>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</si>
  <si>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</si>
  <si>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</si>
  <si>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</si>
  <si>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</si>
  <si>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</si>
  <si>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</si>
  <si>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</si>
  <si>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</si>
  <si>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</si>
  <si>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</si>
  <si>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</si>
  <si>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</si>
  <si>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</si>
  <si>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</si>
  <si>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</si>
  <si>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</si>
  <si>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</si>
  <si>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</si>
  <si>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</si>
  <si>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</si>
  <si>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</si>
  <si>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</si>
  <si>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</si>
  <si>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</si>
  <si>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</si>
  <si>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</si>
  <si>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</si>
  <si>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</si>
  <si>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</si>
  <si>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</si>
  <si>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</si>
  <si>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</si>
  <si>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</si>
  <si>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</si>
  <si>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</si>
  <si>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</si>
  <si>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</si>
  <si>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</si>
  <si>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</si>
  <si>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</si>
  <si>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</si>
  <si>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</si>
  <si>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</si>
  <si>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</si>
  <si>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</si>
  <si>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</si>
  <si>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</si>
  <si>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</si>
  <si>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</si>
  <si>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</si>
  <si>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</si>
  <si>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</si>
  <si>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</si>
  <si>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</si>
  <si>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</si>
  <si>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</si>
  <si>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</si>
  <si>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</si>
  <si>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</si>
  <si>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</si>
  <si>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</si>
  <si>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</si>
  <si>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</si>
  <si>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</si>
  <si>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</si>
  <si>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</si>
  <si>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</si>
  <si>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</si>
  <si>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</si>
  <si>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</si>
  <si>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</si>
  <si>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</si>
  <si>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</si>
  <si>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</si>
  <si>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</si>
  <si>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</si>
  <si>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</si>
  <si>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</si>
  <si>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</si>
  <si>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</si>
  <si>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</si>
  <si>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</si>
  <si>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</si>
  <si>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</si>
  <si>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</si>
  <si>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</si>
  <si>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</si>
  <si>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</si>
  <si>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</si>
  <si>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</si>
  <si>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</si>
  <si>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</si>
  <si>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</si>
  <si>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</si>
  <si>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</si>
  <si>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</si>
  <si>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</si>
  <si>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</si>
  <si>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</si>
  <si>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</si>
  <si>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</si>
  <si>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</si>
  <si>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</si>
  <si>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</si>
  <si>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</si>
  <si>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</si>
  <si>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</si>
  <si>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</si>
  <si>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</si>
  <si>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</si>
  <si>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</si>
  <si>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</si>
  <si>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</si>
  <si>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</si>
  <si>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</si>
  <si>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</si>
  <si>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</si>
  <si>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</si>
  <si>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</si>
  <si>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</si>
  <si>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</si>
  <si>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</si>
  <si>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</si>
  <si>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</si>
  <si>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</si>
  <si>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</si>
  <si>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</si>
  <si>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</si>
  <si>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</si>
  <si>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</si>
  <si>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</si>
  <si>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</si>
  <si>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</si>
  <si>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</si>
  <si>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</si>
  <si>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</si>
  <si>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</si>
  <si>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</si>
  <si>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</si>
  <si>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</si>
  <si>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</si>
  <si>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</si>
  <si>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</si>
  <si>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</si>
  <si>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</si>
  <si>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</si>
  <si>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</si>
  <si>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</si>
  <si>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</si>
  <si>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</si>
  <si>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</si>
  <si>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</si>
  <si>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</si>
  <si>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</si>
  <si>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</si>
  <si>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</si>
  <si>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</si>
  <si>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</si>
  <si>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</si>
  <si>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</si>
  <si>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</si>
  <si>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</si>
  <si>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</si>
  <si>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</si>
  <si>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</si>
  <si>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</si>
  <si>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</si>
  <si>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</si>
  <si>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</si>
  <si>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</si>
  <si>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</si>
  <si>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</si>
  <si>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</si>
  <si>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</si>
  <si>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</si>
  <si>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</si>
  <si>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</si>
  <si>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</si>
  <si>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</si>
  <si>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</si>
  <si>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</si>
  <si>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</si>
  <si>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</si>
  <si>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</si>
  <si>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</si>
  <si>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</si>
  <si>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</si>
  <si>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</si>
  <si>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</si>
  <si>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</si>
  <si>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</si>
  <si>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</si>
  <si>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</si>
  <si>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</si>
  <si>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</si>
  <si>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</si>
  <si>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</si>
  <si>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</si>
  <si>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</si>
  <si>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</si>
  <si>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</si>
  <si>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</si>
  <si>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</si>
  <si>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</si>
  <si>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</si>
  <si>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</si>
  <si>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</si>
  <si>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</si>
  <si>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</si>
  <si>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</si>
  <si>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</si>
  <si>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</si>
  <si>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</si>
  <si>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</si>
  <si>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</si>
  <si>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</si>
  <si>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</si>
  <si>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</si>
  <si>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</si>
  <si>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</si>
  <si>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</si>
  <si>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</si>
  <si>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</si>
  <si>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</si>
  <si>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</si>
  <si>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</si>
  <si>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</si>
  <si>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</si>
  <si>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</si>
  <si>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</si>
  <si>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</si>
  <si>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</si>
  <si>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</si>
  <si>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</si>
  <si>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</si>
  <si>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</si>
  <si>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</si>
  <si>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</si>
  <si>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</si>
  <si>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</si>
  <si>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</si>
  <si>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</si>
  <si>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</si>
  <si>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</si>
  <si>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</si>
  <si>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</si>
  <si>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</si>
  <si>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</si>
  <si>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</si>
  <si>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</si>
  <si>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</si>
  <si>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</si>
  <si>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</si>
  <si>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</si>
  <si>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</si>
  <si>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</si>
  <si>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</si>
  <si>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</si>
  <si>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</si>
  <si>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</si>
  <si>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</si>
  <si>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</si>
  <si>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</si>
  <si>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</si>
  <si>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</si>
  <si>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</si>
  <si>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</si>
  <si>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</si>
  <si>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</si>
  <si>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</si>
  <si>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</si>
  <si>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</si>
  <si>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</si>
  <si>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</si>
  <si>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</si>
  <si>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</si>
  <si>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</si>
  <si>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</si>
  <si>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</si>
  <si>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</si>
  <si>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</si>
  <si>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</si>
  <si>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</si>
  <si>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</si>
  <si>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</si>
  <si>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</si>
  <si>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</si>
  <si>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</si>
  <si>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</si>
  <si>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</si>
  <si>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</si>
  <si>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</si>
  <si>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</si>
  <si>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</si>
  <si>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</si>
  <si>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</si>
  <si>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</si>
  <si>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</si>
  <si>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</si>
  <si>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</si>
  <si>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</si>
  <si>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</si>
  <si>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</si>
  <si>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</si>
  <si>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</si>
  <si>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</si>
  <si>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</si>
  <si>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</si>
  <si>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</si>
  <si>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</si>
  <si>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</si>
  <si>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</si>
  <si>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</si>
  <si>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</si>
  <si>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</si>
  <si>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</si>
  <si>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</si>
  <si>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</si>
  <si>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</si>
  <si>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</si>
  <si>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</si>
  <si>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</si>
  <si>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</si>
  <si>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</si>
  <si>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</si>
  <si>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</si>
  <si>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</si>
  <si>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</si>
  <si>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</si>
  <si>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</si>
  <si>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</si>
  <si>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</si>
  <si>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</si>
  <si>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</si>
  <si>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</si>
  <si>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</si>
  <si>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</si>
  <si>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</si>
  <si>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</si>
  <si>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</si>
  <si>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</si>
  <si>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</si>
  <si>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</si>
  <si>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</si>
  <si>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</si>
  <si>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</si>
  <si>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</si>
  <si>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</si>
  <si>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</si>
  <si>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</si>
  <si>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</si>
  <si>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</si>
  <si>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</si>
  <si>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</si>
  <si>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</si>
  <si>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</si>
  <si>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</si>
  <si>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</si>
  <si>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</si>
  <si>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</si>
  <si>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</si>
  <si>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</si>
  <si>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</si>
  <si>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</si>
  <si>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</si>
  <si>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</si>
  <si>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</si>
  <si>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</si>
  <si>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</si>
  <si>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</si>
  <si>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</si>
  <si>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</si>
  <si>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</si>
  <si>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</si>
  <si>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</si>
  <si>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</si>
  <si>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</si>
  <si>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</si>
  <si>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</si>
  <si>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</si>
  <si>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</si>
  <si>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</si>
  <si>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</si>
  <si>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</si>
  <si>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</si>
  <si>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</si>
  <si>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</si>
  <si>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</si>
  <si>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</si>
  <si>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</si>
  <si>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</si>
  <si>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</si>
  <si>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</si>
  <si>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</si>
  <si>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</si>
  <si>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</si>
  <si>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</si>
  <si>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</si>
  <si>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</si>
  <si>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</si>
  <si>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</si>
  <si>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</si>
  <si>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</si>
  <si>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</si>
  <si>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</si>
  <si>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</si>
  <si>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</si>
  <si>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</si>
  <si>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</si>
  <si>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</si>
  <si>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</si>
  <si>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</si>
  <si>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</si>
  <si>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</si>
  <si>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</si>
  <si>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</si>
  <si>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</si>
  <si>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</si>
  <si>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</si>
  <si>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</si>
  <si>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</si>
  <si>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</si>
  <si>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</si>
  <si>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</si>
  <si>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</si>
  <si>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</si>
  <si>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</si>
  <si>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</si>
  <si>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</si>
  <si>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</si>
  <si>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</si>
  <si>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</si>
  <si>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</si>
  <si>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</si>
  <si>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</si>
  <si>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</si>
  <si>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</si>
  <si>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</si>
  <si>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</si>
  <si>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</si>
  <si>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</si>
  <si>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</si>
  <si>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</si>
  <si>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</si>
  <si>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</si>
  <si>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</si>
  <si>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</si>
  <si>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</si>
  <si>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</si>
  <si>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</si>
  <si>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</si>
  <si>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</si>
  <si>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</si>
  <si>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</si>
  <si>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</si>
  <si>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</si>
  <si>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</si>
  <si>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</si>
  <si>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</si>
  <si>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</si>
  <si>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</si>
  <si>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</si>
  <si>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</si>
  <si>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</si>
  <si>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</si>
  <si>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</si>
  <si>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</si>
  <si>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</si>
  <si>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</si>
  <si>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</si>
  <si>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</si>
  <si>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</si>
  <si>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</si>
  <si>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</si>
  <si>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</si>
  <si>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</si>
  <si>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</si>
  <si>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</si>
  <si>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</si>
  <si>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</si>
  <si>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</si>
  <si>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</si>
  <si>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</si>
  <si>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</si>
  <si>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</si>
  <si>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</si>
  <si>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</si>
  <si>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</si>
  <si>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</si>
  <si>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</si>
  <si>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</si>
  <si>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</si>
  <si>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</si>
  <si>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</si>
  <si>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</si>
  <si>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</si>
  <si>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</si>
  <si>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</si>
  <si>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</si>
  <si>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</si>
  <si>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</si>
  <si>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</si>
  <si>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</si>
  <si>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</si>
  <si>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</si>
  <si>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</si>
  <si>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</si>
  <si>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</si>
  <si>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</si>
  <si>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</si>
  <si>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</si>
  <si>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</si>
  <si>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</si>
  <si>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</si>
  <si>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</si>
  <si>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</si>
  <si>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</si>
  <si>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</si>
  <si>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</si>
  <si>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</si>
  <si>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</si>
  <si>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</si>
  <si>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</si>
  <si>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</si>
  <si>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</si>
  <si>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</si>
  <si>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</si>
  <si>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</si>
  <si>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</si>
  <si>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</si>
  <si>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</si>
  <si>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</si>
  <si>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</si>
  <si>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</si>
  <si>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</si>
  <si>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</si>
  <si>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</si>
  <si>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</si>
  <si>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</si>
  <si>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</si>
  <si>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</si>
  <si>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</si>
  <si>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</si>
  <si>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</si>
  <si>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</si>
  <si>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</si>
  <si>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</si>
  <si>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</si>
  <si>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</si>
  <si>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</si>
  <si>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</si>
  <si>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</si>
  <si>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</si>
  <si>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</si>
  <si>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</si>
  <si>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</si>
  <si>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</si>
  <si>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</si>
  <si>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</si>
  <si>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</si>
  <si>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</si>
  <si>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</si>
  <si>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</si>
  <si>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</si>
  <si>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</si>
  <si>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</si>
  <si>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</si>
  <si>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</si>
  <si>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</si>
  <si>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</si>
  <si>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</si>
  <si>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</si>
  <si>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</si>
  <si>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</si>
  <si>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</si>
  <si>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</si>
  <si>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</si>
  <si>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</si>
  <si>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</si>
  <si>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</si>
  <si>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</si>
  <si>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</si>
  <si>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</si>
  <si>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</si>
  <si>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</si>
  <si>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</si>
  <si>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</si>
  <si>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</si>
  <si>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</si>
  <si>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</si>
  <si>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</si>
  <si>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</si>
  <si>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</si>
  <si>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</si>
  <si>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</si>
  <si>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</si>
  <si>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</si>
  <si>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</si>
  <si>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</si>
  <si>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</si>
  <si>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</si>
  <si>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</si>
  <si>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</si>
  <si>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</si>
  <si>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</si>
  <si>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</si>
  <si>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</si>
  <si>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</si>
  <si>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</si>
  <si>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</si>
  <si>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</si>
  <si>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</si>
  <si>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</si>
  <si>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</si>
  <si>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</si>
  <si>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</si>
  <si>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</si>
  <si>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</si>
  <si>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</si>
  <si>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</si>
  <si>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</si>
  <si>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</si>
  <si>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</si>
  <si>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</si>
  <si>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</si>
  <si>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</si>
  <si>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</si>
  <si>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</si>
  <si>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</si>
  <si>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</si>
  <si>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</si>
  <si>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</si>
  <si>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</si>
  <si>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</si>
  <si>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</si>
  <si>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</si>
  <si>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</si>
  <si>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</si>
  <si>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</si>
  <si>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</si>
  <si>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</si>
  <si>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</si>
  <si>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</si>
  <si>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</si>
  <si>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</si>
  <si>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</si>
  <si>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</si>
  <si>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</si>
  <si>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</si>
  <si>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</si>
  <si>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</si>
  <si>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</si>
  <si>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</si>
  <si>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</si>
  <si>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</si>
  <si>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</si>
  <si>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</si>
  <si>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</si>
  <si>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</si>
  <si>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</si>
  <si>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</si>
  <si>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</si>
  <si>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</si>
  <si>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</si>
  <si>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</si>
  <si>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</si>
  <si>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</si>
  <si>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</si>
  <si>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</si>
  <si>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</si>
  <si>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</si>
  <si>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</si>
  <si>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</si>
  <si>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</si>
  <si>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</si>
  <si>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</si>
  <si>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</si>
  <si>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</si>
  <si>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</si>
  <si>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</si>
  <si>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</si>
  <si>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</si>
  <si>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</si>
  <si>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</si>
  <si>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</si>
  <si>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</si>
  <si>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</si>
  <si>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</si>
  <si>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</si>
  <si>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</si>
  <si>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</si>
  <si>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</si>
  <si>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</si>
  <si>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</si>
  <si>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</si>
  <si>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</si>
  <si>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</si>
  <si>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</si>
  <si>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</si>
  <si>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</si>
  <si>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</si>
  <si>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</si>
  <si>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</si>
  <si>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</si>
  <si>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</si>
  <si>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</si>
  <si>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</si>
  <si>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</si>
  <si>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</si>
  <si>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</si>
  <si>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</si>
  <si>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</si>
  <si>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</si>
  <si>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</si>
  <si>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</si>
  <si>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</si>
  <si>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</si>
  <si>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</si>
  <si>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</si>
  <si>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</si>
  <si>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</si>
  <si>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</si>
  <si>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</si>
  <si>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</si>
  <si>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</si>
  <si>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</si>
  <si>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</si>
  <si>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</si>
  <si>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</si>
  <si>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</si>
  <si>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</si>
  <si>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</si>
  <si>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</si>
  <si>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</si>
  <si>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</si>
  <si>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</si>
  <si>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</si>
  <si>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</si>
  <si>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</si>
  <si>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</si>
  <si>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</si>
  <si>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</si>
  <si>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</si>
  <si>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</si>
  <si>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</si>
  <si>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</si>
  <si>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</si>
  <si>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</si>
  <si>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</si>
  <si>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</si>
  <si>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</si>
  <si>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</si>
  <si>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</si>
  <si>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</si>
  <si>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</si>
  <si>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</si>
  <si>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</si>
  <si>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</si>
  <si>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</si>
  <si>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</si>
  <si>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</si>
  <si>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</si>
  <si>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</si>
  <si>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</si>
  <si>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</si>
  <si>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</si>
  <si>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</si>
  <si>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</si>
  <si>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</si>
  <si>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</si>
  <si>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</si>
  <si>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</si>
  <si>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</si>
  <si>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</si>
  <si>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</si>
  <si>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</si>
  <si>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</si>
  <si>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</si>
  <si>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</si>
  <si>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</si>
  <si>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</si>
  <si>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</si>
  <si>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</si>
  <si>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</si>
  <si>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</si>
  <si>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</si>
  <si>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</si>
  <si>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</si>
  <si>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</si>
  <si>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</si>
  <si>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</si>
  <si>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</si>
  <si>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</si>
  <si>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</si>
  <si>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</si>
  <si>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</si>
  <si>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</si>
  <si>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</si>
  <si>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</si>
  <si>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</si>
  <si>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</si>
  <si>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</si>
  <si>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</si>
  <si>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</si>
  <si>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</si>
  <si>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</si>
  <si>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</si>
  <si>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</si>
  <si>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</si>
  <si>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</si>
  <si>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</si>
  <si>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</si>
  <si>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</si>
  <si>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</si>
  <si>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</si>
  <si>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</si>
  <si>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</si>
  <si>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</si>
  <si>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</si>
  <si>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</si>
  <si>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</si>
  <si>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</si>
  <si>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</si>
  <si>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</si>
  <si>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</si>
  <si>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</si>
  <si>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</si>
  <si>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</si>
  <si>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</si>
  <si>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</si>
  <si>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</si>
  <si>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</si>
  <si>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</si>
  <si>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</si>
  <si>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</si>
  <si>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</si>
  <si>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</si>
  <si>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</si>
  <si>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</si>
  <si>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</si>
  <si>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</si>
  <si>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</si>
  <si>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</si>
  <si>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</si>
  <si>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</si>
  <si>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</si>
  <si>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</si>
  <si>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</si>
  <si>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</si>
  <si>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</si>
  <si>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</si>
  <si>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</si>
  <si>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</si>
  <si>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</si>
  <si>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</si>
  <si>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</si>
  <si>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</si>
  <si>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</si>
  <si>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</si>
  <si>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</si>
  <si>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</si>
  <si>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</si>
  <si>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</si>
  <si>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</si>
  <si>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</si>
  <si>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</si>
  <si>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</si>
  <si>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</si>
  <si>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</si>
  <si>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</si>
  <si>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</si>
  <si>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</si>
  <si>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</si>
  <si>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</si>
  <si>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</si>
  <si>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</si>
  <si>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</si>
  <si>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</si>
  <si>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</si>
  <si>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</si>
  <si>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</si>
  <si>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</si>
  <si>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</si>
  <si>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</si>
  <si>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</si>
  <si>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</si>
  <si>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</si>
  <si>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</si>
  <si>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</si>
  <si>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</si>
  <si>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</si>
  <si>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</si>
  <si>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</si>
  <si>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</si>
  <si>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</si>
  <si>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</si>
  <si>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</si>
  <si>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</si>
  <si>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</si>
  <si>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</si>
  <si>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</si>
  <si>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</si>
  <si>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</si>
  <si>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</si>
  <si>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</si>
  <si>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</si>
  <si>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</si>
  <si>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</si>
  <si>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</si>
  <si>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</si>
  <si>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</si>
  <si>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</si>
  <si>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</si>
  <si>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</si>
  <si>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</si>
  <si>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</si>
  <si>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</si>
  <si>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</si>
  <si>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</si>
  <si>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</si>
  <si>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</si>
  <si>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</si>
  <si>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</si>
  <si>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</si>
  <si>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</si>
  <si>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</si>
  <si>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</si>
  <si>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</si>
  <si>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</si>
  <si>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</si>
  <si>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</si>
  <si>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</si>
  <si>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</si>
  <si>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</si>
  <si>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</si>
  <si>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</si>
  <si>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</si>
  <si>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</si>
  <si>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</si>
  <si>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</si>
  <si>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</si>
  <si>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</si>
  <si>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</si>
  <si>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</si>
  <si>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</si>
  <si>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</si>
  <si>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</si>
  <si>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</si>
  <si>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</si>
  <si>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</si>
  <si>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</si>
  <si>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</si>
  <si>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</si>
  <si>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</si>
  <si>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</si>
  <si>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</si>
  <si>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</si>
  <si>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</si>
  <si>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</si>
  <si>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</si>
  <si>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</si>
  <si>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</si>
  <si>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</si>
  <si>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</si>
  <si>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</si>
  <si>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</si>
  <si>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</si>
  <si>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</si>
  <si>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</si>
  <si>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</si>
  <si>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</si>
  <si>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</si>
  <si>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</si>
  <si>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</si>
  <si>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</si>
  <si>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</si>
  <si>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</si>
  <si>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</si>
  <si>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</si>
  <si>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</si>
  <si>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</si>
  <si>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</si>
  <si>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</si>
  <si>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</si>
  <si>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</si>
  <si>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</si>
  <si>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</si>
  <si>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</si>
  <si>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</si>
  <si>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</si>
  <si>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</si>
  <si>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</si>
  <si>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</si>
  <si>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</si>
  <si>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</si>
  <si>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</si>
  <si>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</si>
  <si>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</si>
  <si>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</si>
  <si>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</si>
  <si>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</si>
  <si>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</si>
  <si>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</si>
  <si>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</si>
  <si>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</si>
  <si>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</si>
  <si>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</si>
  <si>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</si>
  <si>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</si>
  <si>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</si>
  <si>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</si>
  <si>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</si>
  <si>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</si>
  <si>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</si>
  <si>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</si>
  <si>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</si>
  <si>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</si>
  <si>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</si>
  <si>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</si>
  <si>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</si>
  <si>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</si>
  <si>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</si>
  <si>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</si>
  <si>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</si>
  <si>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</si>
  <si>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</si>
  <si>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</si>
  <si>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</si>
  <si>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</si>
  <si>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</si>
  <si>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</si>
  <si>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</si>
  <si>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</si>
  <si>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</si>
  <si>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</si>
  <si>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</si>
  <si>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</si>
  <si>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</si>
  <si>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</si>
  <si>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</si>
  <si>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</si>
  <si>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</si>
  <si>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</si>
  <si>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</si>
  <si>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</si>
  <si>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</si>
  <si>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</si>
  <si>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</si>
  <si>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</si>
  <si>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</si>
  <si>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</si>
  <si>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</si>
  <si>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</si>
  <si>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</si>
  <si>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</si>
  <si>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</si>
  <si>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</si>
  <si>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</si>
  <si>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</si>
  <si>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</si>
  <si>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</si>
  <si>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</si>
  <si>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</si>
  <si>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</si>
  <si>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</si>
  <si>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</si>
  <si>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</si>
  <si>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</si>
  <si>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</si>
  <si>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</si>
  <si>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</si>
  <si>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</si>
  <si>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</si>
  <si>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</si>
  <si>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</si>
  <si>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</si>
  <si>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</si>
  <si>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</si>
  <si>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</si>
  <si>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</si>
  <si>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</si>
  <si>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</si>
  <si>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</si>
  <si>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</si>
  <si>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</si>
  <si>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</si>
  <si>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</si>
  <si>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</si>
  <si>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</si>
  <si>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</si>
  <si>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</si>
  <si>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</si>
  <si>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</si>
  <si>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</si>
  <si>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</si>
  <si>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</si>
  <si>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</si>
  <si>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</si>
  <si>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</si>
  <si>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</si>
  <si>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</si>
  <si>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</si>
  <si>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</si>
  <si>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</si>
  <si>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</si>
  <si>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</si>
  <si>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</si>
  <si>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</si>
  <si>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</si>
  <si>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</si>
  <si>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</si>
  <si>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</si>
  <si>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</si>
  <si>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</si>
  <si>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</si>
  <si>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</si>
  <si>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</si>
  <si>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</si>
  <si>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</si>
  <si>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</si>
  <si>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</si>
  <si>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</si>
  <si>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</si>
  <si>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</si>
  <si>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</si>
  <si>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</si>
  <si>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</si>
  <si>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</si>
  <si>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</si>
  <si>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</si>
  <si>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</si>
  <si>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</si>
  <si>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</si>
  <si>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</si>
  <si>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</si>
  <si>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</si>
  <si>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</si>
  <si>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</si>
  <si>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</si>
  <si>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</si>
  <si>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</si>
  <si>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</si>
  <si>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</si>
  <si>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</si>
  <si>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</si>
  <si>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</si>
  <si>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</si>
  <si>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</si>
  <si>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</si>
  <si>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</si>
  <si>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</si>
  <si>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</si>
  <si>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</si>
  <si>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</si>
  <si>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</si>
  <si>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</si>
  <si>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</si>
  <si>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</si>
  <si>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</si>
  <si>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</si>
  <si>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</si>
  <si>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</si>
  <si>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</si>
  <si>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</si>
  <si>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</si>
  <si>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</si>
  <si>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</si>
  <si>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</si>
  <si>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</si>
  <si>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</si>
  <si>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</si>
  <si>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</si>
  <si>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</si>
  <si>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</si>
  <si>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</si>
  <si>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</si>
  <si>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</si>
  <si>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</si>
  <si>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</si>
  <si>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</si>
  <si>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</si>
  <si>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</si>
  <si>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</si>
  <si>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</si>
  <si>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</si>
  <si>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</si>
  <si>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</si>
  <si>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</si>
  <si>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</si>
  <si>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</si>
  <si>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</si>
  <si>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</si>
  <si>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</si>
  <si>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</si>
  <si>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</si>
  <si>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</si>
  <si>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</si>
  <si>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</si>
  <si>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</si>
  <si>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</si>
  <si>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</si>
  <si>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</si>
  <si>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</si>
  <si>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</si>
  <si>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</si>
  <si>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</si>
  <si>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</si>
  <si>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</si>
  <si>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</si>
  <si>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</si>
  <si>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</si>
  <si>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</si>
  <si>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</si>
  <si>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</si>
  <si>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</si>
  <si>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</si>
  <si>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</si>
  <si>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</si>
  <si>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</si>
  <si>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</si>
  <si>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</si>
  <si>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</si>
  <si>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</si>
  <si>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</si>
  <si>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</si>
  <si>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</si>
  <si>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</si>
  <si>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</si>
  <si>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</si>
  <si>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</si>
  <si>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</si>
  <si>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</si>
  <si>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</si>
  <si>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</si>
  <si>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</si>
  <si>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</si>
  <si>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</si>
  <si>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</si>
  <si>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</si>
  <si>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</si>
  <si>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</si>
  <si>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</si>
  <si>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</si>
  <si>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</si>
  <si>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</si>
  <si>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</si>
  <si>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</si>
  <si>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</si>
  <si>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</si>
  <si>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</si>
  <si>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</si>
  <si>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</si>
  <si>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</si>
  <si>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</si>
  <si>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</si>
  <si>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</si>
  <si>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</si>
  <si>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</si>
  <si>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</si>
  <si>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</si>
  <si>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</si>
  <si>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</si>
  <si>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</si>
  <si>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</si>
  <si>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</si>
  <si>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</si>
  <si>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</si>
  <si>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</si>
  <si>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</si>
  <si>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</si>
  <si>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</si>
  <si>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</si>
  <si>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</si>
  <si>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</si>
  <si>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</si>
  <si>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</si>
  <si>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</si>
  <si>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</si>
  <si>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</si>
  <si>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</si>
  <si>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</si>
  <si>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</si>
  <si>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</si>
  <si>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</si>
  <si>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</si>
  <si>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</si>
  <si>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</si>
  <si>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</si>
  <si>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</si>
  <si>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</si>
  <si>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</si>
  <si>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</si>
  <si>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</si>
  <si>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</si>
  <si>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</si>
  <si>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</si>
  <si>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</si>
  <si>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</si>
  <si>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</si>
  <si>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</si>
  <si>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</si>
  <si>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</si>
  <si>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</si>
  <si>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</si>
  <si>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</si>
  <si>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</si>
  <si>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</si>
  <si>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</si>
  <si>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</si>
  <si>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</si>
  <si>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</si>
  <si>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</si>
  <si>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</si>
  <si>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</si>
  <si>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</si>
  <si>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</si>
  <si>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</si>
  <si>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</si>
  <si>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</si>
  <si>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</si>
  <si>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</si>
  <si>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</si>
  <si>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</si>
  <si>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</si>
  <si>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</si>
  <si>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</si>
  <si>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</si>
  <si>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</si>
  <si>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</si>
  <si>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</si>
  <si>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</si>
  <si>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</si>
  <si>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</si>
  <si>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</si>
  <si>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</si>
  <si>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</si>
  <si>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</si>
  <si>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</si>
  <si>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</si>
  <si>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</si>
  <si>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</si>
  <si>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</si>
  <si>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</si>
  <si>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</si>
  <si>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</si>
  <si>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</si>
  <si>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</si>
  <si>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</si>
  <si>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</si>
  <si>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</si>
  <si>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</si>
  <si>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</si>
  <si>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</si>
  <si>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</si>
  <si>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</si>
  <si>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</si>
  <si>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</si>
  <si>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</si>
  <si>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</si>
  <si>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</si>
  <si>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</si>
  <si>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</si>
  <si>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</si>
  <si>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</si>
  <si>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</si>
  <si>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</si>
  <si>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</si>
  <si>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</si>
  <si>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</si>
  <si>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</si>
  <si>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</si>
  <si>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</si>
  <si>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</si>
  <si>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</si>
  <si>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</si>
  <si>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</si>
  <si>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</si>
  <si>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</si>
  <si>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</si>
  <si>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</si>
  <si>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</si>
  <si>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</si>
  <si>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</si>
  <si>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</si>
  <si>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</si>
  <si>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</si>
  <si>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</si>
  <si>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</si>
  <si>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</si>
  <si>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</si>
  <si>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</si>
  <si>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</si>
  <si>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</si>
  <si>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</si>
  <si>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</si>
  <si>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</si>
  <si>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</si>
  <si>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</si>
  <si>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</si>
  <si>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</si>
  <si>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</si>
  <si>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</si>
  <si>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</si>
  <si>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</si>
  <si>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</si>
  <si>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</si>
  <si>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</si>
  <si>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</si>
  <si>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</si>
  <si>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</si>
  <si>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</si>
  <si>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</si>
  <si>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</si>
  <si>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</si>
  <si>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</si>
  <si>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</si>
  <si>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</si>
  <si>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</si>
  <si>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</si>
  <si>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</si>
  <si>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</si>
  <si>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</si>
  <si>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</si>
  <si>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</si>
  <si>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</si>
  <si>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</si>
  <si>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</si>
  <si>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</si>
  <si>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</si>
  <si>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</si>
  <si>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</si>
  <si>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</si>
  <si>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</si>
  <si>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</si>
  <si>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</si>
  <si>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</si>
  <si>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</si>
  <si>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</si>
  <si>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</si>
  <si>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</si>
  <si>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</si>
  <si>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</si>
  <si>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</si>
  <si>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</si>
  <si>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</si>
  <si>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</si>
  <si>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</si>
  <si>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</si>
  <si>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</si>
  <si>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</si>
  <si>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</si>
  <si>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</si>
  <si>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</si>
  <si>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</si>
  <si>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</si>
  <si>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</si>
  <si>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</si>
  <si>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</si>
  <si>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</si>
  <si>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</si>
  <si>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</si>
  <si>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</si>
  <si>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</si>
  <si>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</si>
  <si>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</si>
  <si>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</si>
  <si>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</si>
  <si>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</si>
  <si>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</si>
  <si>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</si>
  <si>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</si>
  <si>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</si>
  <si>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</si>
  <si>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</si>
  <si>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</si>
  <si>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</si>
  <si>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</si>
  <si>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</si>
  <si>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</si>
  <si>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</si>
  <si>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</si>
  <si>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</si>
  <si>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</si>
  <si>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</si>
  <si>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</si>
  <si>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</si>
  <si>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</si>
  <si>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</si>
  <si>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</si>
  <si>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</si>
  <si>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</si>
  <si>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</si>
  <si>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</si>
  <si>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</si>
  <si>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</si>
  <si>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</si>
  <si>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</si>
  <si>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</si>
  <si>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</si>
  <si>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</si>
  <si>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</si>
  <si>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</si>
  <si>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</si>
  <si>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</si>
  <si>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</si>
  <si>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</si>
  <si>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</si>
  <si>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</si>
  <si>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</si>
  <si>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</si>
  <si>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</si>
  <si>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</si>
  <si>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</si>
  <si>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</si>
  <si>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</si>
  <si>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</si>
  <si>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</si>
  <si>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</si>
  <si>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</si>
  <si>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</si>
  <si>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</si>
  <si>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</si>
  <si>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</si>
  <si>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</si>
  <si>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</si>
  <si>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</si>
  <si>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</si>
  <si>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</si>
  <si>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</si>
  <si>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</si>
  <si>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</si>
  <si>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</si>
  <si>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</si>
  <si>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</si>
  <si>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</si>
  <si>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</si>
  <si>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</si>
  <si>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</si>
  <si>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</si>
  <si>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</si>
  <si>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</si>
  <si>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</si>
  <si>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</si>
  <si>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</si>
  <si>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</si>
  <si>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</si>
  <si>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</si>
  <si>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</si>
  <si>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</si>
  <si>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</si>
  <si>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</si>
  <si>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</si>
  <si>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</si>
  <si>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</si>
  <si>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</si>
  <si>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</si>
  <si>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</si>
  <si>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</si>
  <si>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</si>
  <si>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</si>
  <si>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</si>
  <si>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</si>
  <si>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</si>
  <si>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</si>
  <si>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</si>
  <si>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</si>
  <si>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</si>
  <si>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</si>
  <si>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</si>
  <si>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</si>
  <si>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</si>
  <si>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</si>
  <si>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</si>
  <si>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</si>
  <si>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</si>
  <si>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</si>
  <si>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</si>
  <si>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</si>
  <si>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</si>
  <si>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</si>
  <si>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</si>
  <si>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</si>
  <si>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</si>
  <si>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</si>
  <si>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</si>
  <si>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</si>
  <si>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</si>
  <si>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</si>
  <si>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</si>
  <si>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</si>
  <si>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</si>
  <si>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</si>
  <si>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</si>
  <si>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</si>
  <si>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</si>
  <si>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</si>
  <si>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</si>
  <si>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</si>
  <si>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</si>
  <si>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</si>
  <si>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</si>
  <si>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</si>
  <si>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</si>
  <si>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</si>
  <si>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</si>
  <si>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</si>
  <si>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</si>
  <si>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</si>
  <si>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</si>
  <si>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</si>
  <si>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</si>
  <si>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</si>
  <si>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</si>
  <si>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</si>
  <si>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</si>
  <si>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</si>
  <si>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</si>
  <si>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</si>
  <si>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</si>
  <si>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</si>
  <si>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</si>
  <si>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</si>
  <si>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</si>
  <si>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</si>
  <si>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</si>
  <si>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</si>
  <si>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</si>
  <si>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</si>
  <si>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</si>
  <si>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</si>
  <si>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</si>
  <si>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</si>
  <si>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</si>
  <si>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</si>
  <si>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</si>
  <si>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</si>
  <si>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</si>
  <si>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</si>
  <si>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</si>
  <si>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</si>
  <si>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</si>
  <si>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</si>
  <si>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</si>
  <si>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</si>
  <si>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</si>
  <si>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</si>
  <si>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</si>
  <si>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</si>
  <si>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</si>
  <si>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</si>
  <si>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</si>
  <si>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</si>
  <si>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</si>
  <si>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</si>
  <si>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</si>
  <si>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</si>
  <si>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</si>
  <si>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</si>
  <si>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</si>
  <si>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</si>
  <si>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</si>
  <si>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</si>
  <si>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</si>
  <si>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</si>
  <si>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</si>
  <si>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</si>
  <si>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</si>
  <si>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</si>
  <si>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</si>
  <si>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</si>
  <si>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</si>
  <si>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</si>
  <si>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</si>
  <si>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</si>
  <si>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</si>
  <si>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</si>
  <si>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</si>
  <si>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</si>
  <si>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</si>
  <si>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</si>
  <si>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</si>
  <si>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</si>
  <si>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</si>
  <si>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</si>
  <si>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</si>
  <si>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</si>
  <si>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</si>
  <si>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</si>
  <si>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</si>
  <si>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</si>
  <si>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</si>
  <si>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</si>
  <si>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</si>
  <si>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</si>
  <si>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</si>
  <si>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</si>
  <si>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</si>
  <si>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</si>
  <si>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</si>
  <si>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</si>
  <si>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</si>
  <si>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</si>
  <si>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</si>
  <si>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</si>
  <si>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</si>
  <si>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</si>
  <si>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</si>
  <si>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</si>
  <si>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</si>
  <si>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</si>
  <si>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</si>
  <si>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</si>
  <si>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</si>
  <si>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</si>
  <si>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</si>
  <si>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</si>
  <si>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</si>
  <si>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</si>
  <si>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</si>
  <si>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</si>
  <si>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</si>
  <si>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</si>
  <si>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</si>
  <si>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</si>
  <si>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</si>
  <si>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</si>
  <si>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</si>
  <si>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</si>
  <si>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</si>
  <si>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</si>
  <si>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</si>
  <si>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</si>
  <si>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</si>
  <si>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</si>
  <si>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</si>
  <si>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</si>
  <si>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</si>
  <si>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</si>
  <si>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</si>
  <si>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</si>
  <si>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</si>
  <si>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</si>
  <si>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</si>
  <si>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</si>
  <si>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</si>
  <si>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</si>
  <si>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</si>
  <si>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</si>
  <si>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</si>
  <si>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</si>
  <si>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</si>
  <si>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</si>
  <si>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</si>
  <si>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</si>
  <si>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</si>
  <si>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</si>
  <si>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</si>
  <si>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</si>
  <si>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</si>
  <si>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</si>
  <si>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</si>
  <si>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</si>
  <si>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</si>
  <si>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</si>
  <si>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</si>
  <si>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</si>
  <si>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</si>
  <si>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</si>
  <si>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</si>
  <si>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</si>
  <si>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</si>
  <si>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</si>
  <si>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</si>
  <si>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</si>
  <si>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</si>
  <si>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</si>
  <si>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</si>
  <si>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</si>
  <si>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</si>
  <si>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</si>
  <si>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</si>
  <si>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</si>
  <si>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</si>
  <si>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</si>
  <si>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</si>
  <si>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</si>
  <si>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</si>
  <si>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</si>
  <si>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</si>
  <si>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</si>
  <si>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</si>
  <si>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</si>
  <si>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</si>
  <si>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</si>
  <si>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</si>
  <si>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</si>
  <si>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</si>
  <si>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</si>
  <si>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</si>
  <si>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</si>
  <si>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</si>
  <si>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</si>
  <si>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</si>
  <si>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</si>
  <si>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</si>
  <si>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</si>
  <si>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</si>
  <si>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</si>
  <si>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</si>
  <si>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</si>
  <si>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</si>
  <si>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</si>
  <si>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</si>
  <si>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</si>
  <si>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</si>
  <si>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</si>
  <si>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</si>
  <si>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</si>
  <si>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</si>
  <si>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</si>
  <si>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</si>
  <si>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</si>
  <si>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</si>
  <si>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</si>
  <si>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</si>
  <si>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</si>
  <si>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</si>
  <si>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</si>
  <si>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</si>
  <si>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</si>
  <si>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</si>
  <si>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</si>
  <si>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</si>
  <si>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</si>
  <si>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</si>
  <si>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</si>
  <si>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</si>
  <si>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</si>
  <si>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</si>
  <si>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</si>
  <si>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</si>
  <si>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</si>
  <si>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</si>
  <si>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</si>
  <si>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</si>
  <si>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</si>
  <si>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</si>
  <si>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</si>
  <si>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</si>
  <si>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</si>
  <si>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</si>
  <si>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</si>
  <si>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</si>
  <si>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</si>
  <si>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</si>
  <si>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</si>
  <si>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</si>
  <si>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</si>
  <si>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</si>
  <si>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</si>
  <si>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</si>
  <si>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</si>
  <si>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</si>
  <si>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</si>
  <si>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</si>
  <si>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</si>
  <si>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</si>
  <si>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</si>
  <si>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</si>
  <si>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</si>
  <si>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</si>
  <si>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</si>
  <si>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</si>
  <si>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</si>
  <si>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</si>
  <si>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</si>
  <si>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</si>
  <si>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</si>
  <si>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</si>
  <si>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</si>
  <si>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</si>
  <si>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</si>
  <si>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</si>
  <si>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</si>
  <si>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</si>
  <si>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</si>
  <si>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</si>
  <si>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</si>
  <si>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</si>
  <si>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</si>
  <si>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</si>
  <si>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</si>
  <si>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</si>
  <si>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</si>
  <si>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</si>
  <si>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</si>
  <si>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</si>
  <si>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</si>
  <si>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</si>
  <si>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</si>
  <si>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</si>
  <si>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</si>
  <si>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</si>
  <si>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</si>
  <si>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</si>
  <si>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</si>
  <si>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</si>
  <si>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</si>
  <si>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</si>
  <si>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</si>
  <si>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</si>
  <si>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</si>
  <si>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</si>
  <si>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</si>
  <si>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</si>
  <si>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</si>
  <si>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</si>
  <si>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</si>
  <si>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</si>
  <si>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</si>
  <si>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</si>
  <si>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</si>
  <si>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</si>
  <si>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</si>
  <si>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</si>
  <si>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</si>
  <si>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</si>
  <si>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</si>
  <si>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</si>
  <si>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</si>
  <si>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</si>
  <si>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</si>
  <si>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</si>
  <si>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</si>
  <si>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</si>
  <si>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</si>
  <si>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</si>
  <si>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</si>
  <si>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</si>
  <si>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</si>
  <si>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</si>
  <si>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</si>
  <si>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</si>
  <si>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</si>
  <si>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</si>
  <si>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</si>
  <si>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</si>
  <si>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</si>
  <si>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</si>
  <si>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</si>
  <si>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</si>
  <si>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</si>
  <si>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</si>
  <si>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</si>
  <si>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</si>
  <si>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</si>
  <si>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</si>
  <si>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</si>
  <si>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</si>
  <si>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</si>
  <si>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</si>
  <si>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</si>
  <si>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</si>
  <si>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</si>
  <si>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</si>
  <si>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</si>
  <si>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</si>
  <si>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</si>
  <si>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</si>
  <si>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</si>
  <si>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</si>
  <si>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</si>
  <si>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</si>
  <si>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</si>
  <si>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</si>
  <si>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</si>
  <si>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</si>
  <si>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</si>
  <si>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</si>
  <si>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</si>
  <si>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</si>
  <si>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</si>
  <si>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</si>
  <si>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</si>
  <si>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</si>
  <si>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</si>
  <si>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</si>
  <si>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</si>
  <si>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</si>
  <si>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</si>
  <si>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</si>
  <si>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</si>
  <si>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</si>
  <si>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</si>
  <si>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</si>
  <si>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</si>
  <si>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</si>
  <si>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</si>
  <si>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</si>
  <si>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</si>
  <si>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</si>
  <si>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</si>
  <si>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</si>
  <si>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</si>
  <si>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</si>
  <si>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</si>
  <si>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</si>
  <si>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</si>
  <si>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</si>
  <si>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</si>
  <si>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</si>
  <si>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</si>
  <si>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</si>
  <si>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</si>
  <si>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</si>
  <si>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</si>
  <si>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</si>
  <si>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</si>
  <si>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</si>
  <si>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</si>
  <si>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</si>
  <si>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</si>
  <si>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</si>
  <si>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</si>
  <si>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</si>
  <si>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</si>
  <si>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</si>
  <si>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</si>
  <si>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</si>
  <si>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</si>
  <si>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</si>
  <si>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</si>
  <si>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</si>
  <si>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</si>
  <si>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</si>
  <si>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</si>
  <si>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</si>
  <si>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</si>
  <si>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</si>
  <si>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</si>
  <si>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</si>
  <si>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</si>
  <si>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</si>
  <si>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</si>
  <si>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</si>
  <si>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</si>
  <si>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</si>
  <si>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</si>
  <si>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</si>
  <si>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</si>
  <si>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</si>
  <si>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</si>
  <si>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</si>
  <si>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</si>
  <si>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</si>
  <si>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</si>
  <si>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</si>
  <si>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</si>
  <si>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</si>
  <si>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</si>
  <si>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</si>
  <si>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</si>
  <si>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</si>
  <si>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</si>
  <si>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</si>
  <si>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</si>
  <si>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</si>
  <si>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</si>
  <si>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</si>
  <si>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</si>
  <si>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</si>
  <si>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</si>
  <si>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</si>
  <si>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</si>
  <si>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</si>
  <si>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</si>
  <si>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</si>
  <si>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</si>
  <si>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</si>
  <si>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</si>
  <si>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</si>
  <si>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</si>
  <si>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</si>
  <si>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</si>
  <si>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</si>
  <si>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</si>
  <si>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</si>
  <si>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</si>
  <si>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</si>
  <si>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</si>
  <si>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</si>
  <si>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</si>
  <si>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</si>
  <si>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</si>
  <si>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</si>
  <si>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</si>
  <si>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</si>
  <si>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</si>
  <si>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</si>
  <si>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</si>
  <si>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</si>
  <si>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</si>
  <si>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</si>
  <si>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</si>
  <si>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</si>
  <si>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</si>
  <si>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</si>
  <si>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</si>
  <si>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</si>
  <si>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</si>
  <si>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</si>
  <si>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</si>
  <si>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</si>
  <si>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</si>
  <si>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</si>
  <si>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</si>
  <si>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</si>
  <si>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</si>
  <si>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</si>
  <si>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</si>
  <si>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</si>
  <si>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</si>
  <si>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</si>
  <si>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</si>
  <si>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</si>
  <si>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</si>
  <si>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</si>
  <si>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</si>
  <si>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</si>
  <si>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</si>
  <si>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</si>
  <si>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</si>
  <si>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</si>
  <si>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</si>
  <si>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</si>
  <si>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</si>
  <si>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</si>
  <si>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</si>
  <si>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</si>
  <si>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</si>
  <si>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</si>
  <si>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</si>
  <si>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</si>
  <si>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</si>
  <si>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</si>
  <si>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</si>
  <si>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</si>
  <si>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</si>
  <si>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</si>
  <si>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</si>
  <si>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</si>
  <si>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</si>
  <si>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</si>
  <si>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</si>
  <si>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</si>
  <si>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</si>
  <si>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</si>
  <si>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</si>
  <si>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</si>
  <si>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</si>
  <si>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</si>
  <si>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</si>
  <si>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</si>
  <si>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</si>
  <si>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</si>
  <si>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</si>
  <si>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</si>
  <si>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</si>
  <si>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</si>
  <si>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</si>
  <si>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</si>
  <si>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</si>
  <si>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</si>
  <si>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</si>
  <si>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</si>
  <si>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</si>
  <si>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</si>
  <si>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</si>
  <si>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</si>
  <si>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</si>
  <si>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</si>
  <si>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</si>
  <si>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</si>
  <si>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</si>
  <si>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</si>
  <si>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</si>
  <si>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</si>
  <si>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</si>
  <si>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</si>
  <si>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</si>
  <si>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</si>
  <si>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</si>
  <si>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</si>
  <si>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</si>
  <si>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</si>
  <si>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</si>
  <si>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</si>
  <si>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</si>
  <si>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</si>
  <si>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</si>
  <si>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</si>
  <si>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</si>
  <si>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</si>
  <si>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</si>
  <si>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</si>
  <si>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</si>
  <si>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</si>
  <si>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</si>
  <si>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</si>
  <si>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</si>
  <si>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</si>
  <si>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</si>
  <si>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</si>
  <si>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</si>
  <si>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</si>
  <si>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</si>
  <si>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</si>
  <si>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</si>
  <si>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</si>
  <si>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</si>
  <si>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</si>
  <si>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</si>
  <si>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</si>
  <si>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</si>
  <si>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</si>
  <si>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</si>
  <si>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</si>
  <si>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</si>
  <si>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</si>
  <si>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</si>
  <si>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</si>
  <si>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</si>
  <si>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</si>
  <si>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</si>
  <si>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</si>
  <si>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</si>
  <si>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</si>
  <si>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</si>
  <si>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</si>
  <si>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</si>
  <si>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</si>
  <si>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</si>
  <si>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</si>
  <si>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</si>
  <si>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</si>
  <si>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</si>
  <si>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</si>
  <si>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</si>
  <si>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</si>
  <si>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</si>
  <si>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</si>
  <si>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</si>
  <si>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</si>
  <si>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</si>
  <si>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</si>
  <si>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</si>
  <si>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</si>
  <si>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</si>
  <si>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</si>
  <si>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</si>
  <si>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</si>
  <si>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</si>
  <si>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</si>
  <si>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</si>
  <si>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</si>
  <si>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</si>
  <si>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</si>
  <si>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</si>
  <si>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</si>
  <si>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</si>
  <si>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</si>
  <si>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</si>
  <si>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</si>
  <si>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</si>
  <si>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</si>
  <si>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</si>
  <si>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</si>
  <si>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</si>
  <si>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</si>
  <si>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</si>
  <si>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</si>
  <si>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</si>
  <si>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</si>
  <si>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</si>
  <si>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</si>
  <si>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</si>
  <si>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</si>
  <si>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</si>
  <si>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</si>
  <si>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</si>
  <si>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</si>
  <si>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</si>
  <si>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</si>
  <si>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</si>
  <si>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</si>
  <si>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</si>
  <si>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</si>
  <si>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</si>
  <si>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</si>
  <si>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</si>
  <si>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</si>
  <si>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</si>
  <si>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</si>
  <si>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</si>
  <si>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</si>
  <si>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</si>
  <si>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</si>
  <si>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</si>
  <si>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</si>
  <si>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</si>
  <si>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</si>
  <si>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</si>
  <si>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</si>
  <si>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</si>
  <si>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</si>
  <si>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</si>
  <si>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</si>
  <si>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</si>
  <si>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</si>
  <si>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</si>
  <si>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</si>
  <si>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</si>
  <si>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</si>
  <si>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</si>
  <si>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</si>
  <si>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</si>
  <si>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</si>
  <si>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</si>
  <si>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</si>
  <si>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</si>
  <si>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</si>
  <si>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</si>
  <si>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</si>
  <si>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</si>
  <si>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</si>
  <si>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</si>
  <si>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</si>
  <si>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</si>
  <si>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</si>
  <si>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</si>
  <si>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</si>
  <si>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</si>
  <si>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</si>
  <si>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</si>
  <si>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</si>
  <si>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</si>
  <si>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</si>
  <si>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</si>
  <si>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</si>
  <si>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</si>
  <si>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</si>
  <si>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</si>
  <si>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</si>
  <si>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</si>
  <si>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</si>
  <si>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</si>
  <si>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</si>
  <si>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</si>
  <si>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</si>
  <si>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</si>
  <si>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</si>
  <si>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</si>
  <si>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</si>
  <si>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</si>
  <si>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</si>
  <si>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</si>
  <si>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</si>
  <si>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</si>
  <si>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</si>
  <si>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</si>
  <si>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</si>
  <si>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</si>
  <si>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</si>
  <si>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</si>
  <si>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</si>
  <si>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</si>
  <si>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</si>
  <si>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</si>
  <si>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</si>
  <si>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</si>
  <si>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</si>
  <si>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</si>
  <si>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</si>
  <si>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</si>
  <si>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</si>
  <si>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</si>
  <si>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</si>
  <si>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</si>
  <si>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</si>
  <si>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</si>
  <si>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</si>
  <si>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</si>
  <si>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</si>
  <si>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</si>
  <si>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</si>
  <si>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</si>
  <si>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</si>
  <si>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</si>
  <si>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</si>
  <si>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</si>
  <si>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</si>
  <si>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</si>
  <si>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</si>
  <si>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</si>
  <si>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</si>
  <si>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</si>
  <si>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</si>
  <si>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</si>
  <si>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</si>
  <si>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</si>
  <si>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</si>
  <si>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</si>
  <si>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</si>
  <si>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</si>
  <si>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</si>
  <si>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</si>
  <si>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</si>
  <si>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</si>
  <si>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</si>
  <si>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</si>
  <si>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</si>
  <si>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</si>
  <si>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</si>
  <si>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</si>
  <si>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</si>
  <si>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</si>
  <si>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</si>
  <si>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</si>
  <si>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</si>
  <si>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</si>
  <si>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</si>
  <si>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</si>
  <si>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</si>
  <si>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</si>
  <si>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</si>
  <si>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</si>
  <si>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</si>
  <si>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</si>
  <si>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</si>
  <si>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</si>
  <si>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</si>
  <si>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</si>
  <si>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</si>
  <si>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</si>
  <si>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</si>
  <si>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</si>
  <si>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</si>
  <si>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</si>
  <si>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</si>
  <si>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</si>
  <si>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</si>
  <si>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</si>
  <si>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</si>
  <si>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</si>
  <si>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</si>
  <si>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</si>
  <si>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</si>
  <si>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</si>
  <si>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</si>
  <si>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</si>
  <si>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</si>
  <si>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</si>
  <si>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</si>
  <si>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</si>
  <si>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</si>
  <si>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</si>
  <si>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</si>
  <si>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</si>
  <si>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</si>
  <si>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</si>
  <si>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</si>
  <si>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</si>
  <si>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</si>
  <si>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</si>
  <si>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</si>
  <si>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</si>
  <si>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</si>
  <si>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</si>
  <si>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</si>
  <si>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</si>
  <si>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</si>
  <si>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</si>
  <si>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</si>
  <si>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</si>
  <si>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</si>
  <si>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</si>
  <si>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</si>
  <si>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</si>
  <si>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</si>
  <si>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</si>
  <si>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</si>
  <si>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</si>
  <si>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</si>
  <si>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</si>
  <si>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</si>
  <si>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</si>
  <si>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</si>
  <si>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</si>
  <si>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</si>
  <si>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</si>
  <si>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</si>
  <si>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</si>
  <si>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</si>
  <si>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</si>
  <si>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</si>
  <si>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</si>
  <si>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</si>
  <si>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</si>
  <si>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</si>
  <si>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</si>
  <si>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</si>
  <si>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</si>
  <si>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</si>
  <si>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</si>
  <si>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</si>
  <si>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</si>
  <si>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</si>
  <si>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</si>
  <si>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</si>
  <si>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</si>
  <si>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</si>
  <si>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</si>
  <si>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</si>
  <si>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</si>
  <si>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</si>
  <si>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</si>
  <si>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</si>
  <si>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</si>
  <si>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</si>
  <si>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</si>
  <si>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</si>
  <si>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</si>
  <si>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</si>
  <si>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</si>
  <si>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</si>
  <si>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</si>
  <si>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</si>
  <si>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</si>
  <si>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</si>
  <si>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</si>
  <si>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</si>
  <si>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</si>
  <si>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</si>
  <si>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</si>
  <si>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</si>
  <si>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</si>
  <si>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</si>
  <si>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</si>
  <si>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</si>
  <si>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</si>
  <si>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</si>
  <si>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</si>
  <si>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</si>
  <si>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</si>
  <si>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</si>
  <si>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</si>
  <si>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</si>
  <si>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</si>
  <si>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</si>
  <si>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</si>
  <si>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</si>
  <si>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</si>
  <si>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</si>
  <si>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</si>
  <si>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</si>
  <si>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</si>
  <si>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</si>
  <si>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</si>
  <si>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</si>
  <si>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</si>
  <si>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</si>
  <si>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</si>
  <si>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</si>
  <si>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</si>
  <si>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</si>
  <si>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</si>
  <si>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</si>
  <si>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</si>
  <si>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</si>
  <si>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</si>
  <si>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</si>
  <si>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</si>
  <si>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</si>
  <si>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</si>
  <si>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</si>
  <si>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</si>
  <si>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</si>
  <si>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</si>
  <si>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</si>
  <si>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</si>
  <si>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</si>
  <si>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</si>
  <si>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</si>
  <si>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</si>
  <si>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</si>
  <si>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</si>
  <si>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</si>
  <si>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</si>
  <si>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</si>
  <si>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</si>
  <si>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</si>
  <si>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</si>
  <si>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</si>
  <si>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</si>
  <si>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</si>
  <si>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</si>
  <si>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</si>
  <si>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</si>
  <si>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</si>
  <si>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</si>
  <si>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</si>
  <si>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</si>
  <si>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</si>
  <si>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</si>
  <si>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</si>
  <si>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</si>
  <si>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</si>
  <si>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</si>
  <si>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</si>
  <si>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</si>
  <si>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</si>
  <si>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</si>
  <si>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</si>
  <si>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</si>
  <si>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</si>
  <si>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</si>
  <si>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</si>
  <si>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</si>
  <si>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</si>
  <si>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</si>
  <si>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</si>
  <si>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</si>
  <si>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</si>
  <si>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</si>
  <si>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</si>
  <si>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</si>
  <si>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</si>
  <si>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</si>
  <si>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</si>
  <si>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</si>
  <si>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</si>
  <si>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</si>
  <si>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</si>
  <si>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</si>
  <si>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</si>
  <si>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</si>
  <si>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</si>
  <si>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</si>
  <si>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</si>
  <si>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</si>
  <si>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</si>
  <si>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</si>
  <si>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</si>
  <si>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</si>
  <si>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</si>
  <si>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</si>
  <si>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</si>
  <si>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</si>
  <si>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</si>
  <si>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</si>
  <si>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</si>
  <si>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</si>
  <si>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</si>
  <si>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</si>
  <si>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</si>
  <si>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</si>
  <si>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</si>
  <si>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</si>
  <si>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</si>
  <si>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</si>
  <si>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</si>
  <si>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</si>
  <si>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</si>
  <si>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</si>
  <si>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</si>
  <si>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</si>
  <si>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</si>
  <si>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</si>
  <si>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</si>
  <si>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</si>
  <si>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</si>
  <si>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</si>
  <si>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</si>
  <si>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</si>
  <si>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</si>
  <si>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</si>
  <si>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</si>
  <si>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</si>
  <si>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</si>
  <si>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</si>
  <si>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</si>
  <si>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</si>
  <si>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</si>
  <si>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</si>
  <si>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</si>
  <si>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</si>
  <si>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</si>
  <si>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</si>
  <si>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</si>
  <si>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</si>
  <si>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</si>
  <si>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</si>
  <si>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</si>
  <si>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</si>
  <si>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</si>
  <si>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</si>
  <si>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</si>
  <si>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</si>
  <si>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</si>
  <si>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</si>
  <si>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</si>
  <si>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</si>
  <si>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</si>
  <si>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</si>
  <si>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</si>
  <si>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</si>
  <si>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</si>
  <si>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</si>
  <si>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</si>
  <si>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</si>
  <si>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</si>
  <si>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</si>
  <si>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</si>
  <si>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</si>
  <si>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</si>
  <si>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</si>
  <si>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</si>
  <si>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</si>
  <si>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</si>
  <si>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</si>
  <si>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</si>
  <si>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</si>
  <si>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</si>
  <si>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</si>
  <si>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</si>
  <si>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</si>
  <si>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</si>
  <si>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</si>
  <si>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</si>
  <si>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</si>
  <si>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</si>
  <si>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</si>
  <si>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</si>
  <si>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</si>
  <si>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</si>
  <si>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</si>
  <si>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</si>
  <si>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</si>
  <si>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</si>
  <si>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</si>
  <si>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</si>
  <si>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</si>
  <si>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</si>
  <si>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</si>
  <si>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</si>
  <si>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</si>
  <si>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</si>
  <si>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</si>
  <si>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</si>
  <si>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</si>
  <si>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</si>
  <si>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</si>
  <si>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</si>
  <si>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</si>
  <si>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</si>
  <si>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</si>
  <si>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</si>
  <si>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</si>
  <si>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</si>
  <si>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</si>
  <si>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</si>
  <si>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</si>
  <si>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</si>
  <si>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</si>
  <si>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</si>
  <si>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</si>
  <si>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</si>
  <si>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</si>
  <si>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</si>
  <si>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</si>
  <si>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</si>
  <si>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</si>
  <si>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</si>
  <si>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</si>
  <si>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</si>
  <si>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</si>
  <si>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</si>
  <si>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</si>
  <si>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</si>
  <si>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</si>
  <si>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</si>
  <si>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</si>
  <si>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</si>
  <si>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</si>
  <si>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</si>
  <si>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</si>
  <si>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</si>
  <si>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</si>
  <si>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</si>
  <si>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</si>
  <si>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</si>
  <si>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</si>
  <si>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</si>
  <si>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</si>
  <si>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</si>
  <si>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</si>
  <si>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</si>
  <si>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</si>
  <si>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</si>
  <si>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</si>
  <si>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</si>
  <si>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</si>
  <si>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</si>
  <si>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</si>
  <si>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</si>
  <si>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</si>
  <si>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</si>
  <si>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</si>
  <si>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</si>
  <si>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</si>
  <si>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</si>
  <si>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</si>
  <si>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</si>
  <si>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</si>
  <si>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</si>
  <si>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</si>
  <si>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</si>
  <si>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</si>
  <si>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</si>
  <si>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</si>
  <si>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</si>
  <si>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</si>
  <si>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</si>
  <si>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</si>
  <si>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</si>
  <si>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</si>
  <si>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</si>
  <si>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</si>
  <si>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</si>
  <si>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</si>
  <si>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</si>
  <si>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</si>
  <si>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</si>
  <si>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</si>
  <si>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</si>
  <si>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</si>
  <si>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</si>
  <si>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</si>
  <si>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</si>
  <si>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</si>
  <si>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</si>
  <si>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</si>
  <si>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</si>
  <si>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</si>
  <si>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</si>
  <si>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</si>
  <si>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</si>
  <si>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</si>
  <si>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</si>
  <si>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</si>
  <si>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</si>
  <si>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</si>
  <si>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</si>
  <si>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</si>
  <si>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</si>
  <si>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</si>
  <si>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</si>
  <si>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</si>
  <si>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</si>
  <si>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</si>
  <si>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</si>
  <si>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</si>
  <si>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</si>
  <si>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</si>
  <si>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</si>
  <si>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</si>
  <si>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</si>
  <si>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</si>
  <si>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</si>
  <si>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</si>
  <si>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</si>
  <si>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</si>
  <si>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</si>
  <si>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</si>
  <si>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</si>
  <si>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</si>
  <si>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</si>
  <si>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</si>
  <si>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</si>
  <si>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</si>
  <si>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</si>
  <si>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</si>
  <si>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</si>
  <si>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</si>
  <si>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</si>
  <si>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</si>
  <si>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</si>
  <si>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</si>
  <si>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</si>
  <si>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</si>
  <si>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</si>
  <si>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</si>
  <si>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</si>
  <si>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</si>
  <si>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</si>
  <si>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</si>
  <si>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</si>
  <si>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</si>
  <si>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</si>
  <si>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</si>
  <si>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</si>
  <si>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</si>
  <si>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</si>
  <si>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</si>
  <si>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</si>
  <si>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</si>
  <si>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</si>
  <si>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</si>
  <si>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</si>
  <si>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</si>
  <si>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</si>
  <si>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</si>
  <si>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</si>
  <si>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</si>
  <si>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</si>
  <si>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</si>
  <si>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</si>
  <si>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</si>
  <si>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</si>
  <si>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</si>
  <si>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</si>
  <si>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</si>
  <si>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</si>
  <si>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</si>
  <si>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</si>
  <si>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</si>
  <si>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</si>
  <si>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</si>
  <si>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</si>
  <si>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</si>
  <si>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</si>
  <si>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</si>
  <si>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</si>
  <si>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</si>
  <si>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</si>
  <si>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</si>
  <si>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</si>
  <si>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</si>
  <si>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</si>
  <si>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</si>
  <si>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</si>
  <si>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</si>
  <si>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</si>
  <si>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</si>
  <si>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</si>
  <si>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</si>
  <si>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</si>
  <si>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</si>
  <si>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</si>
  <si>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</si>
  <si>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</si>
  <si>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</si>
  <si>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</si>
  <si>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</si>
  <si>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</si>
  <si>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</si>
  <si>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</si>
  <si>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</si>
  <si>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</si>
  <si>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</si>
  <si>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</si>
  <si>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</si>
  <si>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</si>
  <si>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</si>
  <si>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</si>
  <si>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</si>
  <si>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</si>
  <si>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</si>
  <si>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</si>
  <si>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</si>
  <si>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</si>
  <si>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</si>
  <si>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</si>
  <si>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</si>
  <si>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</si>
  <si>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</si>
  <si>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</si>
  <si>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</si>
  <si>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</si>
  <si>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</si>
  <si>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</si>
  <si>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</si>
  <si>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</si>
  <si>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</si>
  <si>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</si>
  <si>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</si>
  <si>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</si>
  <si>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</si>
  <si>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</si>
  <si>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</si>
  <si>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</si>
  <si>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</si>
  <si>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</si>
  <si>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</si>
  <si>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</si>
  <si>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</si>
  <si>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</si>
  <si>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</si>
  <si>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</si>
  <si>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</si>
  <si>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</si>
  <si>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</si>
  <si>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</si>
  <si>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</si>
  <si>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</si>
  <si>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</si>
  <si>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</si>
  <si>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</si>
  <si>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</si>
  <si>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</si>
  <si>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</si>
  <si>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</si>
  <si>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</si>
  <si>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</si>
  <si>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</si>
  <si>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</si>
  <si>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</si>
  <si>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</si>
  <si>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</si>
  <si>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</si>
  <si>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</si>
  <si>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</si>
  <si>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</si>
  <si>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</si>
  <si>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</si>
  <si>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</si>
  <si>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</si>
  <si>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</si>
  <si>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</si>
  <si>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</si>
  <si>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</si>
  <si>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</si>
  <si>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</si>
  <si>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</si>
  <si>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</si>
  <si>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</si>
  <si>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</si>
  <si>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</si>
  <si>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</si>
  <si>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</si>
  <si>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</si>
  <si>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</si>
  <si>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</si>
  <si>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</si>
  <si>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</si>
  <si>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</si>
  <si>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</si>
  <si>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</si>
  <si>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</si>
  <si>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</si>
  <si>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</si>
  <si>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</si>
  <si>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</si>
  <si>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</si>
  <si>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</si>
  <si>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</si>
  <si>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</si>
  <si>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</si>
  <si>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</si>
  <si>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</si>
  <si>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</si>
  <si>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</si>
  <si>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</si>
  <si>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</si>
  <si>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</si>
  <si>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</si>
  <si>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</si>
  <si>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</si>
  <si>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</si>
  <si>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</si>
  <si>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</si>
  <si>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</si>
  <si>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</si>
  <si>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</si>
  <si>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</si>
  <si>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</si>
  <si>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</si>
  <si>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</si>
  <si>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</si>
  <si>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</si>
  <si>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</si>
  <si>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</si>
  <si>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</si>
  <si>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</si>
  <si>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</si>
  <si>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</si>
  <si>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</si>
  <si>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</si>
  <si>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</si>
  <si>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</si>
  <si>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</si>
  <si>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</si>
  <si>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</si>
  <si>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</si>
  <si>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</si>
  <si>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</si>
  <si>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</si>
  <si>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</si>
  <si>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</si>
  <si>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</si>
  <si>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</si>
  <si>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</si>
  <si>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</si>
  <si>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</si>
  <si>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</si>
  <si>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</si>
  <si>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</si>
  <si>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</si>
  <si>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</si>
  <si>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</si>
  <si>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</si>
  <si>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</si>
  <si>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</si>
  <si>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</si>
  <si>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</si>
  <si>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</si>
  <si>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</si>
  <si>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</si>
  <si>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</si>
  <si>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</si>
  <si>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</si>
  <si>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</si>
  <si>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</si>
  <si>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</si>
  <si>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</si>
  <si>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</si>
  <si>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</si>
  <si>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</si>
  <si>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</si>
  <si>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</si>
  <si>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</si>
  <si>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</si>
  <si>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</si>
  <si>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</si>
  <si>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</si>
  <si>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</si>
  <si>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</si>
  <si>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</si>
  <si>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</si>
  <si>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</si>
  <si>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</si>
  <si>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</si>
  <si>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</si>
  <si>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</si>
  <si>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</si>
  <si>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</si>
  <si>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</si>
  <si>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</si>
  <si>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</si>
  <si>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</si>
  <si>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</si>
  <si>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</si>
  <si>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</si>
  <si>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</si>
  <si>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</si>
  <si>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</si>
  <si>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</si>
  <si>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</si>
  <si>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</si>
  <si>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</si>
  <si>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</si>
  <si>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</si>
  <si>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</si>
  <si>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</si>
  <si>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</si>
  <si>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</si>
  <si>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</si>
  <si>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</si>
  <si>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</si>
  <si>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</si>
  <si>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</si>
  <si>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</si>
  <si>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</si>
  <si>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</si>
  <si>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</si>
  <si>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</si>
  <si>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</si>
  <si>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</si>
  <si>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</si>
  <si>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</si>
  <si>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</si>
  <si>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</si>
  <si>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</si>
  <si>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</si>
  <si>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</si>
  <si>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</si>
  <si>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</si>
  <si>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</si>
  <si>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</si>
  <si>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</si>
  <si>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</si>
  <si>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</si>
  <si>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</si>
  <si>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</si>
  <si>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</si>
  <si>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</si>
  <si>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</si>
  <si>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</si>
  <si>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</si>
  <si>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</si>
  <si>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</si>
  <si>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</si>
  <si>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</si>
  <si>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</si>
  <si>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</si>
  <si>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</si>
  <si>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</si>
  <si>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</si>
  <si>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</si>
  <si>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</si>
  <si>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</si>
  <si>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</si>
  <si>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</si>
  <si>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</si>
  <si>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</si>
  <si>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</si>
  <si>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</si>
  <si>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</si>
  <si>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</si>
  <si>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</si>
  <si>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</si>
  <si>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</si>
  <si>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</si>
  <si>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</si>
  <si>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</si>
  <si>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</si>
  <si>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</si>
  <si>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</si>
  <si>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</si>
  <si>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</si>
  <si>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</si>
  <si>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</si>
  <si>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</si>
  <si>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</si>
  <si>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</si>
  <si>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</si>
  <si>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</si>
  <si>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</si>
  <si>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</si>
  <si>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</si>
  <si>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</si>
  <si>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</si>
  <si>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</si>
  <si>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</si>
  <si>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</si>
  <si>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</si>
  <si>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</si>
  <si>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</si>
  <si>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</si>
  <si>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</si>
  <si>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</si>
  <si>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</si>
  <si>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</si>
  <si>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</si>
  <si>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</si>
  <si>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</si>
  <si>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</si>
  <si>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</si>
  <si>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</si>
  <si>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</si>
  <si>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</si>
  <si>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</si>
  <si>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</si>
  <si>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</si>
  <si>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</si>
  <si>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</si>
  <si>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</si>
  <si>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</si>
  <si>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</si>
  <si>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</si>
  <si>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</si>
  <si>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</si>
  <si>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</si>
  <si>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</si>
  <si>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</si>
  <si>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</si>
  <si>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</si>
  <si>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</si>
  <si>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</si>
  <si>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</si>
  <si>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</si>
  <si>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</si>
  <si>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</si>
  <si>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</si>
  <si>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</si>
  <si>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</si>
  <si>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</si>
  <si>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</si>
  <si>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</si>
  <si>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</si>
  <si>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</si>
  <si>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</si>
  <si>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</si>
  <si>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</si>
  <si>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</si>
  <si>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</si>
  <si>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</si>
  <si>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</si>
  <si>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</si>
  <si>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</si>
  <si>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</si>
  <si>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</si>
  <si>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</si>
  <si>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</si>
  <si>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</si>
  <si>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</si>
  <si>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</si>
  <si>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</si>
  <si>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</si>
  <si>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</si>
  <si>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</si>
  <si>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</si>
  <si>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</si>
  <si>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</si>
  <si>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</si>
  <si>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</si>
  <si>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</si>
  <si>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</si>
  <si>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</si>
  <si>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</si>
  <si>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</si>
  <si>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</si>
  <si>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</si>
  <si>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</si>
  <si>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</si>
  <si>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</si>
  <si>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</si>
  <si>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</si>
  <si>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</si>
  <si>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</si>
  <si>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</si>
  <si>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</si>
  <si>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</si>
  <si>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</si>
  <si>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</si>
  <si>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</si>
  <si>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</si>
  <si>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</si>
  <si>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</si>
  <si>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</si>
  <si>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</si>
  <si>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</si>
  <si>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</si>
  <si>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</si>
  <si>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</si>
  <si>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</si>
  <si>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</si>
  <si>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</si>
  <si>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</si>
  <si>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</si>
  <si>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</si>
  <si>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</si>
  <si>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</si>
  <si>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</si>
  <si>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</si>
  <si>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</si>
  <si>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</si>
  <si>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</si>
  <si>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</si>
  <si>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</si>
  <si>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</si>
  <si>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</si>
  <si>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</si>
  <si>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</si>
  <si>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</si>
  <si>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</si>
  <si>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</si>
  <si>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</si>
  <si>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</si>
  <si>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</si>
  <si>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</si>
  <si>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</si>
  <si>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</si>
  <si>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</si>
  <si>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</si>
  <si>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</si>
  <si>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</si>
  <si>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</si>
  <si>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</si>
  <si>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</si>
  <si>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</si>
  <si>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</si>
  <si>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</si>
  <si>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</si>
  <si>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</si>
  <si>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</si>
  <si>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</si>
  <si>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</si>
  <si>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</si>
  <si>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</si>
  <si>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</si>
  <si>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</si>
  <si>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</si>
  <si>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</si>
  <si>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</si>
  <si>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</si>
  <si>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</si>
  <si>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</si>
  <si>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</si>
  <si>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</si>
  <si>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</si>
  <si>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</si>
  <si>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</si>
  <si>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</si>
  <si>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</si>
  <si>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</si>
  <si>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</si>
  <si>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</si>
  <si>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</si>
  <si>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</si>
  <si>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</si>
  <si>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</si>
  <si>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</si>
  <si>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</si>
  <si>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</si>
  <si>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</si>
  <si>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</si>
  <si>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</si>
  <si>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</si>
  <si>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</si>
  <si>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</si>
  <si>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</si>
  <si>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</si>
  <si>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</si>
  <si>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</si>
  <si>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</si>
  <si>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</si>
  <si>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</si>
  <si>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</si>
  <si>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</si>
  <si>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</si>
  <si>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</si>
  <si>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</si>
  <si>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</si>
  <si>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</si>
  <si>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</si>
  <si>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</si>
  <si>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</si>
  <si>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</si>
  <si>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</si>
  <si>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</si>
  <si>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</si>
  <si>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</si>
  <si>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</si>
  <si>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</si>
  <si>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</si>
  <si>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</si>
  <si>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</si>
  <si>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</si>
  <si>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</si>
  <si>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</si>
  <si>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</si>
  <si>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</si>
  <si>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</si>
  <si>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</si>
  <si>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</si>
  <si>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</si>
  <si>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</si>
  <si>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</si>
  <si>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</si>
  <si>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</si>
  <si>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</si>
  <si>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</si>
  <si>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</si>
  <si>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</si>
  <si>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</si>
  <si>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</si>
  <si>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</si>
  <si>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</si>
  <si>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</si>
  <si>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</si>
  <si>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</si>
  <si>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</si>
  <si>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</si>
  <si>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</si>
  <si>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</si>
  <si>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</si>
  <si>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</si>
  <si>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</si>
  <si>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</si>
  <si>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</si>
  <si>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</si>
  <si>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</si>
  <si>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</si>
  <si>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</si>
  <si>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</si>
  <si>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</si>
  <si>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</si>
  <si>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</si>
  <si>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</si>
  <si>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</si>
  <si>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</si>
  <si>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</si>
  <si>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</si>
  <si>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</si>
  <si>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</si>
  <si>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</si>
  <si>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</si>
  <si>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</si>
  <si>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</si>
  <si>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</si>
  <si>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</si>
  <si>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</si>
  <si>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</si>
  <si>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</si>
  <si>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</si>
  <si>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</si>
  <si>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</si>
  <si>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</si>
  <si>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</si>
  <si>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</si>
  <si>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</si>
  <si>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</si>
  <si>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</si>
  <si>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</si>
  <si>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</si>
  <si>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</si>
  <si>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</si>
  <si>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</si>
  <si>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</si>
  <si>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</si>
  <si>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</si>
  <si>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</si>
  <si>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</si>
  <si>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</si>
  <si>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</si>
  <si>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</si>
  <si>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</si>
  <si>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</si>
  <si>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</si>
  <si>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</si>
  <si>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</si>
  <si>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</si>
  <si>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</si>
  <si>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</si>
  <si>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</si>
  <si>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</si>
  <si>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</si>
  <si>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</si>
  <si>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</si>
  <si>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</si>
  <si>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</si>
  <si>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</si>
  <si>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</si>
  <si>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</si>
  <si>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</si>
  <si>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</si>
  <si>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</si>
  <si>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</si>
  <si>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</si>
  <si>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</si>
  <si>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</si>
  <si>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</si>
  <si>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</si>
  <si>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</si>
  <si>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</si>
  <si>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</si>
  <si>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</si>
  <si>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</si>
  <si>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</si>
  <si>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</si>
  <si>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</si>
  <si>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</si>
  <si>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</si>
  <si>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</si>
  <si>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</si>
  <si>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</si>
  <si>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</si>
  <si>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</si>
  <si>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</si>
  <si>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</si>
  <si>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</si>
  <si>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</si>
  <si>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</si>
  <si>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</si>
  <si>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</si>
  <si>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</si>
  <si>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</si>
  <si>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</si>
  <si>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</si>
  <si>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</si>
  <si>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</si>
  <si>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</si>
  <si>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</si>
  <si>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</si>
  <si>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</si>
  <si>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</si>
  <si>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</si>
  <si>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</si>
  <si>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</si>
  <si>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</si>
  <si>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</si>
  <si>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</si>
  <si>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</si>
  <si>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</si>
  <si>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</si>
  <si>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</si>
  <si>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</si>
  <si>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</si>
  <si>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</si>
  <si>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</si>
  <si>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</si>
  <si>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</si>
  <si>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</si>
  <si>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</si>
  <si>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</si>
  <si>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</si>
  <si>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</si>
  <si>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</si>
  <si>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</si>
  <si>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</si>
  <si>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</si>
  <si>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</si>
  <si>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</si>
  <si>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</si>
  <si>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</si>
  <si>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</si>
  <si>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</si>
  <si>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</si>
  <si>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</si>
  <si>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</si>
  <si>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</si>
  <si>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</si>
  <si>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</si>
  <si>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</si>
  <si>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</si>
  <si>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</si>
  <si>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</si>
  <si>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</si>
  <si>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</si>
  <si>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</si>
  <si>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</si>
  <si>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</si>
  <si>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</si>
  <si>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</si>
  <si>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</si>
  <si>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</si>
  <si>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</si>
  <si>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</si>
  <si>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</si>
  <si>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</si>
  <si>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</si>
  <si>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</si>
  <si>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</si>
  <si>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</si>
  <si>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</si>
  <si>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</si>
  <si>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</si>
  <si>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</si>
  <si>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</si>
  <si>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</si>
  <si>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</si>
  <si>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</si>
  <si>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</si>
  <si>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</si>
  <si>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</si>
  <si>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</si>
  <si>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</si>
  <si>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</si>
  <si>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</si>
  <si>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</si>
  <si>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</si>
  <si>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</si>
  <si>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</si>
  <si>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</si>
  <si>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</si>
  <si>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</si>
  <si>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</si>
  <si>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</si>
  <si>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</si>
  <si>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</si>
  <si>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</si>
  <si>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</si>
  <si>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</si>
  <si>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</si>
  <si>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</si>
  <si>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</si>
  <si>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</si>
  <si>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</si>
  <si>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</si>
  <si>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</si>
  <si>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</si>
  <si>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</si>
  <si>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</si>
  <si>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</si>
  <si>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</si>
  <si>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</si>
  <si>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</si>
  <si>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</si>
  <si>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</si>
  <si>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</si>
  <si>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</si>
  <si>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</si>
  <si>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</si>
  <si>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</si>
  <si>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</si>
  <si>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</si>
  <si>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</si>
  <si>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</si>
  <si>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</si>
  <si>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</si>
  <si>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</si>
  <si>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</si>
  <si>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</si>
  <si>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</si>
  <si>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</si>
  <si>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</si>
  <si>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</si>
  <si>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</si>
  <si>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</si>
  <si>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</si>
  <si>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</si>
  <si>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</si>
  <si>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</si>
  <si>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</si>
  <si>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</si>
  <si>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</si>
  <si>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</si>
  <si>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</si>
  <si>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</si>
  <si>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</si>
  <si>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</si>
  <si>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</si>
  <si>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</si>
  <si>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</si>
  <si>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</si>
  <si>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</si>
  <si>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</si>
  <si>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</si>
  <si>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</si>
  <si>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</si>
  <si>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</si>
  <si>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</si>
  <si>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</si>
  <si>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</si>
  <si>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</si>
  <si>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</si>
  <si>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</si>
  <si>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</si>
  <si>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</si>
  <si>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</si>
  <si>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</si>
  <si>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</si>
  <si>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</si>
  <si>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</si>
  <si>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</si>
  <si>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</si>
  <si>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</si>
  <si>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</si>
  <si>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</si>
  <si>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</si>
  <si>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</si>
  <si>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</si>
  <si>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</si>
  <si>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</si>
  <si>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</si>
  <si>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</si>
  <si>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</si>
  <si>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</si>
  <si>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</si>
  <si>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</si>
  <si>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</si>
  <si>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</si>
  <si>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</si>
  <si>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</si>
  <si>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</si>
  <si>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</si>
  <si>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</si>
  <si>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</si>
  <si>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</si>
  <si>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</si>
  <si>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</si>
  <si>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</si>
  <si>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</si>
  <si>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</si>
  <si>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</si>
  <si>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</si>
  <si>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</si>
  <si>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</si>
  <si>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</si>
  <si>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</si>
  <si>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</si>
  <si>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</si>
  <si>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</si>
  <si>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</si>
  <si>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</si>
  <si>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</si>
  <si>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</si>
  <si>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</si>
  <si>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</si>
  <si>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</si>
  <si>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</si>
  <si>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</si>
  <si>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</si>
  <si>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</si>
  <si>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</si>
  <si>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</si>
  <si>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</si>
  <si>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</si>
  <si>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</si>
  <si>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</si>
  <si>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</si>
  <si>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</si>
  <si>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</si>
  <si>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</si>
  <si>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</si>
  <si>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</si>
  <si>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</si>
  <si>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</si>
  <si>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</si>
  <si>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</si>
  <si>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</si>
  <si>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</si>
  <si>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</si>
  <si>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</si>
  <si>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</si>
  <si>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</si>
  <si>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</si>
  <si>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</si>
  <si>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</si>
  <si>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</si>
  <si>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</si>
  <si>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</si>
  <si>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</si>
  <si>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</si>
  <si>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</si>
  <si>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</si>
  <si>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</si>
  <si>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</si>
  <si>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</si>
  <si>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</si>
  <si>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</si>
  <si>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</si>
  <si>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</si>
  <si>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</si>
  <si>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</si>
  <si>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</si>
  <si>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</si>
  <si>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</si>
  <si>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</si>
  <si>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</si>
  <si>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</si>
  <si>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</si>
  <si>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</si>
  <si>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</si>
  <si>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</si>
  <si>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</si>
  <si>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</si>
  <si>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</si>
  <si>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</si>
  <si>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</si>
  <si>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</si>
  <si>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</si>
  <si>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</si>
  <si>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</si>
  <si>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</si>
  <si>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</si>
  <si>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</si>
  <si>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</si>
  <si>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</si>
  <si>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</si>
  <si>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</si>
  <si>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</si>
  <si>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</si>
  <si>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</si>
  <si>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</si>
  <si>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</si>
  <si>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</si>
  <si>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</si>
  <si>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</si>
  <si>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</si>
  <si>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</si>
  <si>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</si>
  <si>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</si>
  <si>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</si>
  <si>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</si>
  <si>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</si>
  <si>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</si>
  <si>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</si>
  <si>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</si>
  <si>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</si>
  <si>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</si>
  <si>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</si>
  <si>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</si>
  <si>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</si>
  <si>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</si>
  <si>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</si>
  <si>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</si>
  <si>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</si>
  <si>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</si>
  <si>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</si>
  <si>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</si>
  <si>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</si>
  <si>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</si>
  <si>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</si>
  <si>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</si>
  <si>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</si>
  <si>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</si>
  <si>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</si>
  <si>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</si>
  <si>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</si>
  <si>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</si>
  <si>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</si>
  <si>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</si>
  <si>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</si>
  <si>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</si>
  <si>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</si>
  <si>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</si>
  <si>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</si>
  <si>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</si>
  <si>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</si>
  <si>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</si>
  <si>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</si>
  <si>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</si>
  <si>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</si>
  <si>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</si>
  <si>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</si>
  <si>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</si>
  <si>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</si>
  <si>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</si>
  <si>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</si>
  <si>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</si>
  <si>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</si>
  <si>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</si>
  <si>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</si>
  <si>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</si>
  <si>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</si>
  <si>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</si>
  <si>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</si>
  <si>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</si>
  <si>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</si>
  <si>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</si>
  <si>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</si>
  <si>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</si>
  <si>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</si>
  <si>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</si>
  <si>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</si>
  <si>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</si>
  <si>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</si>
  <si>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</si>
  <si>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</si>
  <si>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</si>
  <si>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</si>
  <si>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</si>
  <si>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</si>
  <si>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</si>
  <si>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</si>
  <si>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</si>
  <si>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</si>
  <si>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</si>
  <si>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</si>
  <si>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</si>
  <si>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</si>
  <si>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</si>
  <si>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</si>
  <si>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</si>
  <si>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</si>
  <si>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</si>
  <si>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</si>
  <si>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</si>
  <si>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</si>
  <si>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</si>
  <si>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</si>
  <si>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</si>
  <si>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</si>
  <si>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</si>
  <si>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</si>
  <si>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</si>
  <si>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</si>
  <si>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</si>
  <si>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</si>
  <si>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</si>
  <si>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</si>
  <si>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</si>
  <si>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</si>
  <si>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</si>
  <si>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</si>
  <si>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</si>
  <si>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</si>
  <si>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</si>
  <si>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</si>
  <si>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</si>
  <si>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</si>
  <si>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</si>
  <si>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</si>
  <si>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</si>
  <si>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</si>
  <si>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</si>
  <si>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</si>
  <si>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</si>
  <si>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</si>
  <si>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</si>
  <si>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</si>
  <si>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</si>
  <si>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</si>
  <si>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</si>
  <si>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</si>
  <si>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</si>
  <si>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</si>
  <si>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</si>
  <si>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</si>
  <si>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</si>
  <si>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</si>
  <si>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</si>
  <si>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</si>
  <si>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</si>
  <si>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</si>
  <si>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</si>
  <si>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</si>
  <si>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</si>
  <si>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</si>
  <si>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</si>
  <si>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</si>
  <si>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</si>
  <si>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</si>
  <si>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</si>
  <si>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</si>
  <si>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</si>
  <si>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</si>
  <si>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</si>
  <si>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</si>
  <si>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</si>
  <si>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</si>
  <si>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</si>
  <si>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</si>
  <si>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</si>
  <si>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</si>
  <si>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</si>
  <si>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</si>
  <si>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</si>
  <si>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</si>
  <si>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</si>
  <si>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</si>
  <si>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</si>
  <si>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</si>
  <si>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</si>
  <si>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</si>
  <si>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</si>
  <si>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</si>
  <si>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</si>
  <si>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</si>
  <si>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</si>
  <si>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</si>
  <si>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</si>
  <si>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</si>
  <si>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</si>
  <si>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</si>
  <si>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</si>
  <si>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</si>
  <si>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</si>
  <si>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</si>
  <si>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</si>
  <si>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</si>
  <si>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</si>
  <si>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</si>
  <si>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</si>
  <si>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</si>
  <si>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</si>
  <si>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</si>
  <si>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</si>
  <si>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</si>
  <si>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</si>
  <si>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</si>
  <si>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</si>
  <si>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</si>
  <si>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</si>
  <si>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</si>
  <si>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</si>
  <si>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</si>
  <si>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</si>
  <si>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</si>
  <si>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</si>
  <si>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</si>
  <si>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</si>
  <si>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</si>
  <si>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</si>
  <si>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</si>
  <si>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</si>
  <si>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</si>
  <si>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</si>
  <si>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</si>
  <si>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</si>
  <si>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</si>
  <si>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</si>
  <si>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</si>
  <si>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</si>
  <si>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</si>
  <si>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</si>
  <si>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</si>
  <si>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</si>
  <si>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</si>
  <si>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</si>
  <si>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</si>
  <si>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</si>
  <si>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</si>
  <si>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</si>
  <si>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</si>
  <si>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</si>
  <si>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</si>
  <si>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</si>
  <si>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</si>
  <si>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</si>
  <si>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</si>
  <si>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</si>
  <si>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</si>
  <si>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</si>
  <si>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</si>
  <si>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</si>
  <si>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</si>
  <si>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</si>
  <si>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</si>
  <si>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</si>
  <si>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</si>
  <si>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</si>
  <si>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</si>
  <si>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</si>
  <si>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</si>
  <si>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</si>
  <si>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</si>
  <si>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</si>
  <si>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</si>
  <si>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</si>
  <si>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</si>
  <si>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</si>
  <si>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</si>
  <si>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</si>
  <si>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</si>
  <si>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</si>
  <si>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</si>
  <si>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</si>
  <si>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</si>
  <si>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</si>
  <si>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</si>
  <si>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</si>
  <si>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</si>
  <si>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</si>
  <si>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</si>
  <si>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</si>
  <si>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</si>
  <si>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</si>
  <si>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</si>
  <si>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</si>
  <si>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</si>
  <si>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</si>
  <si>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</si>
  <si>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</si>
  <si>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</si>
  <si>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</si>
  <si>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</si>
  <si>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</si>
  <si>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</si>
  <si>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</si>
  <si>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</si>
  <si>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</si>
  <si>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</si>
  <si>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</si>
  <si>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</si>
  <si>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</si>
  <si>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</si>
  <si>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</si>
  <si>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</si>
  <si>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</si>
  <si>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</si>
  <si>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</si>
  <si>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</si>
  <si>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</si>
  <si>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</si>
  <si>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</si>
  <si>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</si>
  <si>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</si>
  <si>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</si>
  <si>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</si>
  <si>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</si>
  <si>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</si>
  <si>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</si>
  <si>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</si>
  <si>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</si>
  <si>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</si>
  <si>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</si>
  <si>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</si>
  <si>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</si>
  <si>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</si>
  <si>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</si>
  <si>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</si>
  <si>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</si>
  <si>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</si>
  <si>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</si>
  <si>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</si>
  <si>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</si>
  <si>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</si>
  <si>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</si>
  <si>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</si>
  <si>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</si>
  <si>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</si>
  <si>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</si>
  <si>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</si>
  <si>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</si>
  <si>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</si>
  <si>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</si>
  <si>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</si>
  <si>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</si>
  <si>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</si>
  <si>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</si>
  <si>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</si>
  <si>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</si>
  <si>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</si>
  <si>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</si>
  <si>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</si>
  <si>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</si>
  <si>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</si>
  <si>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</si>
  <si>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</si>
  <si>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</si>
  <si>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</si>
  <si>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</si>
  <si>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</si>
  <si>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</si>
  <si>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</si>
  <si>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</si>
  <si>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</si>
  <si>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</si>
  <si>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</si>
  <si>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</si>
  <si>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</si>
  <si>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</si>
  <si>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</si>
  <si>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</si>
  <si>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</si>
  <si>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</si>
  <si>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</si>
  <si>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</si>
  <si>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</si>
  <si>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</si>
  <si>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</si>
  <si>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</si>
  <si>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</si>
  <si>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</si>
  <si>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</si>
  <si>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</si>
  <si>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</si>
  <si>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</si>
  <si>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</si>
  <si>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</si>
  <si>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</si>
  <si>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</si>
  <si>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</si>
  <si>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</si>
  <si>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</si>
  <si>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</si>
  <si>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</si>
  <si>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</si>
  <si>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</si>
  <si>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</si>
  <si>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</si>
  <si>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</si>
  <si>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</si>
  <si>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</si>
  <si>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</si>
  <si>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</si>
  <si>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</si>
  <si>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</si>
  <si>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</si>
  <si>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</si>
  <si>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</si>
  <si>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</si>
  <si>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</si>
  <si>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</si>
  <si>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</si>
  <si>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</si>
  <si>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</si>
  <si>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</si>
  <si>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</si>
  <si>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</si>
  <si>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</si>
  <si>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</si>
  <si>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</si>
  <si>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</si>
  <si>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</si>
  <si>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</si>
  <si>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</si>
  <si>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</si>
  <si>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</si>
  <si>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</si>
  <si>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</si>
  <si>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</si>
  <si>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</si>
  <si>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</si>
  <si>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</si>
  <si>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</si>
  <si>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</si>
  <si>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</si>
  <si>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</si>
  <si>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</si>
  <si>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</si>
  <si>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</si>
  <si>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</si>
  <si>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</si>
  <si>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</si>
  <si>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</si>
  <si>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</si>
  <si>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</si>
  <si>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</si>
  <si>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</si>
  <si>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</si>
  <si>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</si>
  <si>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</si>
  <si>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</si>
  <si>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</si>
  <si>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</si>
  <si>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</si>
  <si>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</si>
  <si>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</si>
  <si>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</si>
  <si>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</si>
  <si>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</si>
  <si>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</si>
  <si>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</si>
  <si>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</si>
  <si>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</si>
  <si>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</si>
  <si>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</si>
  <si>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</si>
  <si>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</si>
  <si>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</si>
  <si>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</si>
  <si>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</si>
  <si>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</si>
  <si>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</si>
  <si>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</si>
  <si>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</si>
  <si>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</si>
  <si>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</si>
  <si>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</si>
  <si>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</si>
  <si>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</si>
  <si>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</si>
  <si>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</si>
  <si>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</si>
  <si>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</si>
  <si>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</si>
  <si>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</si>
  <si>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</si>
  <si>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</si>
  <si>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</si>
  <si>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</si>
  <si>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</si>
  <si>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</si>
  <si>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</si>
  <si>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</si>
  <si>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</si>
  <si>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</si>
  <si>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</si>
  <si>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</si>
  <si>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</si>
  <si>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</si>
  <si>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</si>
  <si>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</si>
  <si>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</si>
  <si>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</si>
  <si>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</si>
  <si>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</si>
  <si>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</si>
  <si>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</si>
  <si>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</si>
  <si>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</si>
  <si>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</si>
  <si>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</si>
  <si>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</si>
  <si>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</si>
  <si>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</si>
  <si>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</si>
  <si>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</si>
  <si>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</si>
  <si>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</si>
  <si>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</si>
  <si>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</si>
  <si>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</si>
  <si>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</si>
  <si>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</si>
  <si>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</si>
  <si>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</si>
  <si>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</si>
  <si>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</si>
  <si>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</si>
  <si>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</si>
  <si>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</si>
  <si>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</si>
  <si>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</si>
  <si>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</si>
  <si>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</si>
  <si>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</si>
  <si>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</si>
  <si>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</si>
  <si>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</si>
  <si>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</si>
  <si>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</si>
  <si>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</si>
  <si>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</si>
  <si>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</si>
  <si>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</si>
  <si>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</si>
  <si>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</si>
  <si>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</si>
  <si>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</si>
  <si>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</si>
  <si>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</si>
  <si>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</si>
  <si>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</si>
  <si>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</si>
  <si>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</si>
  <si>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</si>
  <si>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</si>
  <si>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</si>
  <si>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</si>
  <si>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</si>
  <si>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</si>
  <si>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</si>
  <si>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</si>
  <si>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</si>
  <si>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</si>
  <si>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</si>
  <si>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</si>
  <si>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</si>
  <si>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</si>
  <si>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</si>
  <si>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</si>
  <si>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</si>
  <si>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</si>
  <si>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</si>
  <si>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</si>
  <si>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</si>
  <si>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</si>
  <si>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</si>
  <si>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</si>
  <si>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</si>
  <si>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</si>
  <si>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</si>
  <si>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</si>
  <si>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</si>
  <si>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</si>
  <si>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</si>
  <si>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</si>
  <si>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</si>
  <si>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</si>
  <si>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</si>
  <si>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</si>
  <si>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</si>
  <si>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</si>
  <si>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</si>
  <si>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</si>
  <si>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</si>
  <si>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</si>
  <si>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</si>
  <si>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</si>
  <si>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</si>
  <si>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</si>
  <si>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</si>
  <si>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</si>
  <si>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</si>
  <si>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</si>
  <si>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</si>
  <si>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</si>
  <si>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</si>
  <si>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</si>
  <si>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</si>
  <si>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</si>
  <si>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</si>
  <si>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</si>
  <si>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</si>
  <si>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</si>
  <si>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</si>
  <si>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</si>
  <si>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</si>
  <si>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</si>
  <si>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</si>
  <si>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</si>
  <si>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</si>
  <si>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</si>
  <si>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</si>
  <si>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</si>
  <si>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</si>
  <si>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</si>
  <si>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</si>
  <si>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</si>
  <si>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</si>
  <si>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</si>
  <si>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</si>
  <si>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</si>
  <si>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</si>
  <si>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</si>
  <si>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</si>
  <si>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</si>
  <si>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</si>
  <si>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</si>
  <si>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</si>
  <si>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</si>
  <si>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</si>
  <si>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</si>
  <si>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</si>
  <si>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</si>
  <si>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</si>
  <si>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</si>
  <si>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</si>
  <si>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</si>
  <si>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</si>
  <si>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</si>
  <si>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</si>
  <si>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</si>
  <si>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</si>
  <si>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</si>
  <si>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</si>
  <si>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</si>
  <si>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</si>
  <si>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</si>
  <si>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</si>
  <si>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</si>
  <si>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</si>
  <si>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</si>
  <si>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</si>
  <si>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</si>
  <si>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</si>
  <si>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</si>
  <si>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</si>
  <si>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</si>
  <si>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</si>
  <si>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</si>
  <si>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</si>
  <si>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</si>
  <si>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</si>
  <si>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</si>
  <si>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</si>
  <si>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</si>
  <si>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</si>
  <si>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</si>
  <si>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</si>
  <si>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</si>
  <si>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</si>
  <si>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</si>
  <si>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</si>
  <si>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</si>
  <si>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</si>
  <si>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</si>
  <si>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</si>
  <si>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</si>
  <si>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</si>
  <si>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</si>
  <si>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</si>
  <si>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</si>
  <si>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</si>
  <si>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</si>
  <si>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</si>
  <si>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</si>
  <si>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</si>
  <si>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</si>
  <si>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</si>
  <si>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</si>
  <si>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</si>
  <si>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</si>
  <si>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</si>
  <si>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</si>
  <si>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</si>
  <si>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</si>
  <si>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</si>
  <si>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</si>
  <si>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</si>
  <si>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</si>
  <si>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</si>
  <si>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</si>
  <si>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</si>
  <si>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</si>
  <si>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</si>
  <si>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</si>
  <si>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</si>
  <si>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</si>
  <si>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</si>
  <si>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</si>
  <si>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</si>
  <si>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</si>
  <si>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</si>
  <si>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</si>
  <si>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</si>
  <si>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</si>
  <si>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</si>
  <si>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</si>
  <si>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</si>
  <si>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</si>
  <si>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</si>
  <si>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</si>
  <si>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</si>
  <si>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</si>
  <si>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</si>
  <si>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</si>
  <si>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</si>
  <si>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</si>
  <si>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</si>
  <si>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</si>
  <si>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</si>
  <si>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</si>
  <si>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</si>
  <si>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</si>
  <si>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</si>
  <si>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</si>
  <si>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</si>
  <si>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</si>
  <si>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</si>
  <si>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</si>
  <si>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</si>
  <si>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</si>
  <si>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</si>
  <si>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</si>
  <si>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</si>
  <si>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</si>
  <si>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</si>
  <si>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</si>
  <si>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</si>
  <si>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</si>
  <si>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</si>
  <si>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</si>
  <si>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</si>
  <si>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</si>
  <si>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</si>
  <si>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</si>
  <si>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</si>
  <si>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</si>
  <si>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</si>
  <si>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</si>
  <si>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</si>
  <si>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</si>
  <si>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</si>
  <si>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</si>
  <si>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</si>
  <si>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</si>
  <si>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</si>
  <si>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</si>
  <si>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</si>
  <si>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</si>
  <si>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</si>
  <si>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</si>
  <si>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</si>
  <si>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</si>
  <si>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</si>
  <si>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</si>
  <si>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</si>
  <si>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</si>
  <si>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</si>
  <si>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</si>
  <si>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</si>
  <si>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</si>
  <si>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</si>
  <si>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</si>
  <si>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</si>
  <si>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</si>
  <si>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</si>
  <si>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</si>
  <si>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</si>
  <si>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</si>
  <si>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</si>
  <si>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</si>
  <si>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</si>
  <si>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</si>
  <si>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</si>
  <si>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</si>
  <si>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</si>
  <si>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</si>
  <si>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</si>
  <si>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</si>
  <si>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</si>
  <si>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</si>
  <si>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</si>
  <si>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</si>
  <si>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</si>
  <si>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</si>
  <si>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</si>
  <si>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</si>
  <si>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</si>
  <si>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</si>
  <si>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</si>
  <si>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</si>
  <si>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</si>
  <si>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</si>
  <si>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</si>
  <si>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</si>
  <si>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</si>
  <si>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</si>
  <si>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</si>
  <si>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</si>
  <si>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</si>
  <si>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</si>
  <si>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</si>
  <si>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</si>
  <si>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</si>
  <si>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</si>
  <si>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</si>
  <si>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</si>
  <si>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</si>
  <si>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</si>
  <si>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</si>
  <si>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</si>
  <si>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</si>
  <si>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</si>
  <si>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</si>
  <si>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</si>
  <si>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</si>
  <si>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</si>
  <si>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</si>
  <si>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</si>
  <si>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</si>
  <si>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</si>
  <si>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</si>
  <si>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</si>
  <si>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</si>
  <si>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</si>
  <si>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</si>
  <si>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</si>
  <si>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</si>
  <si>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</si>
  <si>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</si>
  <si>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</si>
  <si>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</si>
  <si>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</si>
  <si>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</si>
  <si>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</si>
  <si>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</si>
  <si>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</si>
  <si>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</si>
  <si>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</si>
  <si>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</si>
  <si>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</si>
  <si>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</si>
  <si>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</si>
  <si>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</si>
  <si>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</si>
  <si>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</si>
  <si>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</si>
  <si>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</si>
  <si>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</si>
  <si>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</si>
  <si>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</si>
  <si>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</si>
  <si>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</si>
  <si>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</si>
  <si>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</si>
  <si>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</si>
  <si>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</si>
  <si>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</si>
  <si>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</si>
  <si>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</si>
  <si>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</si>
  <si>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</si>
  <si>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</si>
  <si>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</si>
  <si>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</si>
  <si>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</si>
  <si>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</si>
  <si>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</si>
  <si>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</si>
  <si>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</si>
  <si>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</si>
  <si>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</si>
  <si>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</si>
  <si>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</si>
  <si>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</si>
  <si>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</si>
  <si>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</si>
  <si>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</si>
  <si>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</si>
  <si>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</si>
  <si>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</si>
  <si>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</si>
  <si>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</si>
  <si>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</si>
  <si>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</si>
  <si>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</si>
  <si>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</si>
  <si>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</si>
  <si>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</si>
  <si>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</si>
  <si>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</si>
  <si>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</si>
  <si>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</si>
  <si>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</si>
  <si>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</si>
  <si>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</si>
  <si>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</si>
  <si>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</si>
  <si>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</si>
  <si>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</si>
  <si>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</si>
  <si>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</si>
  <si>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</si>
  <si>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</si>
  <si>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</si>
  <si>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</si>
  <si>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</si>
  <si>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</si>
  <si>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</si>
  <si>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</si>
  <si>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</si>
  <si>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</si>
  <si>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</si>
  <si>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</si>
  <si>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</si>
  <si>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</si>
  <si>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</si>
  <si>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</si>
  <si>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</si>
  <si>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</si>
  <si>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</si>
  <si>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</si>
  <si>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</si>
  <si>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</si>
  <si>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</si>
  <si>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</si>
  <si>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</si>
  <si>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</si>
  <si>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</si>
  <si>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</si>
  <si>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</si>
  <si>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</si>
  <si>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</si>
  <si>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</si>
  <si>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</si>
  <si>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</si>
  <si>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</si>
  <si>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</si>
  <si>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</si>
  <si>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</si>
  <si>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</si>
  <si>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</si>
  <si>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</si>
  <si>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</si>
  <si>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</si>
  <si>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</si>
  <si>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</si>
  <si>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</si>
  <si>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</si>
  <si>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</si>
  <si>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</si>
  <si>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</si>
  <si>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</si>
  <si>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</si>
  <si>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</si>
  <si>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</si>
  <si>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</si>
  <si>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</si>
  <si>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</si>
  <si>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</si>
  <si>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</si>
  <si>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</si>
  <si>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</si>
  <si>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</si>
  <si>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</si>
  <si>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</si>
  <si>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</si>
  <si>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</si>
  <si>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</si>
  <si>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</si>
  <si>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</si>
  <si>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</si>
  <si>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</si>
  <si>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</si>
  <si>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</si>
  <si>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</si>
  <si>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</si>
  <si>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</si>
  <si>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</si>
  <si>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</si>
  <si>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</si>
  <si>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</si>
  <si>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</si>
  <si>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</si>
  <si>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</si>
  <si>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</si>
  <si>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</si>
  <si>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</si>
  <si>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</si>
  <si>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</si>
  <si>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</si>
  <si>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</si>
  <si>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</si>
  <si>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</si>
  <si>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</si>
  <si>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</si>
  <si>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</si>
  <si>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</si>
  <si>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</si>
  <si>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</si>
  <si>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</si>
  <si>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</si>
  <si>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</si>
  <si>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</si>
  <si>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</si>
  <si>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</si>
  <si>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</si>
  <si>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</si>
  <si>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</si>
  <si>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</si>
  <si>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</si>
  <si>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</si>
  <si>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</si>
  <si>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</si>
  <si>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</si>
  <si>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</si>
  <si>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</si>
  <si>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</si>
  <si>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</si>
  <si>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</si>
  <si>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</si>
  <si>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</si>
  <si>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</si>
  <si>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</si>
  <si>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</si>
  <si>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</si>
  <si>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</si>
  <si>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</si>
  <si>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</si>
  <si>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</si>
  <si>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</si>
  <si>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</si>
  <si>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</si>
  <si>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</si>
  <si>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</si>
  <si>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</si>
  <si>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</si>
  <si>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</si>
  <si>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</si>
  <si>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</si>
  <si>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</si>
  <si>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</si>
  <si>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</si>
  <si>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</si>
  <si>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</si>
  <si>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</si>
  <si>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</si>
  <si>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</si>
  <si>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</si>
  <si>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</si>
  <si>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</si>
  <si>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</si>
  <si>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</si>
  <si>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</si>
  <si>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</si>
  <si>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</si>
  <si>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</si>
  <si>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</si>
  <si>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</si>
  <si>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</si>
  <si>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</si>
  <si>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</si>
  <si>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</si>
  <si>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</si>
  <si>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</si>
  <si>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</si>
  <si>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</si>
  <si>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</si>
  <si>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</si>
  <si>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</si>
  <si>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</si>
  <si>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</si>
  <si>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</si>
  <si>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</si>
  <si>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</si>
  <si>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</si>
  <si>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</si>
  <si>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</si>
  <si>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</si>
  <si>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</si>
  <si>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</si>
  <si>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</si>
  <si>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</si>
  <si>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</si>
  <si>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</si>
  <si>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</si>
  <si>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</si>
  <si>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</si>
  <si>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</si>
  <si>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</si>
  <si>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</si>
  <si>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</si>
  <si>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</si>
  <si>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</si>
  <si>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</si>
  <si>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</si>
  <si>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</si>
  <si>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</si>
  <si>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</si>
  <si>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</si>
  <si>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</si>
  <si>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</si>
  <si>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</si>
  <si>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</si>
  <si>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</si>
  <si>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</si>
  <si>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</si>
  <si>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</si>
  <si>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</si>
  <si>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</si>
  <si>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</si>
  <si>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</si>
  <si>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</si>
  <si>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</si>
  <si>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</si>
  <si>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</si>
  <si>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</si>
  <si>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</si>
  <si>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</si>
  <si>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</si>
  <si>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</si>
  <si>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</si>
  <si>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</si>
  <si>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</si>
  <si>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</si>
  <si>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</si>
  <si>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</si>
  <si>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</si>
  <si>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</si>
  <si>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</si>
  <si>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</si>
  <si>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</si>
  <si>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</si>
  <si>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</si>
  <si>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</si>
  <si>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</si>
  <si>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</si>
  <si>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</si>
  <si>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</si>
  <si>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</si>
  <si>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</si>
  <si>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</si>
  <si>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</si>
  <si>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</si>
  <si>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</si>
  <si>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</si>
  <si>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</si>
  <si>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</si>
  <si>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</si>
  <si>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</si>
  <si>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</si>
  <si>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</si>
  <si>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</si>
  <si>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</si>
  <si>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</si>
  <si>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</si>
  <si>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</si>
  <si>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</si>
  <si>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</si>
  <si>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</si>
  <si>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</si>
  <si>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</si>
  <si>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</si>
  <si>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</si>
  <si>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</si>
  <si>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</si>
  <si>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</si>
  <si>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</si>
  <si>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</si>
  <si>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</si>
  <si>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</si>
  <si>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</si>
  <si>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</si>
  <si>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</si>
  <si>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</si>
  <si>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</si>
  <si>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</si>
  <si>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</si>
  <si>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</si>
  <si>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</si>
  <si>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</si>
  <si>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</si>
  <si>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</si>
  <si>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</si>
  <si>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</si>
  <si>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</si>
  <si>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</si>
  <si>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</si>
  <si>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</si>
  <si>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</si>
  <si>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</si>
  <si>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</si>
  <si>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</si>
  <si>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</si>
  <si>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</si>
  <si>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</si>
  <si>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</si>
  <si>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</si>
  <si>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</si>
  <si>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</si>
  <si>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</si>
  <si>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</si>
  <si>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</si>
  <si>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</si>
  <si>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</si>
  <si>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</si>
  <si>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</si>
  <si>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</si>
  <si>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</si>
  <si>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</si>
  <si>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</si>
  <si>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</si>
  <si>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</si>
  <si>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</si>
  <si>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</si>
  <si>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</si>
  <si>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</si>
  <si>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</si>
  <si>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</si>
  <si>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</si>
  <si>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</si>
  <si>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</si>
  <si>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</si>
  <si>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</si>
  <si>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</si>
  <si>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</si>
  <si>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</si>
  <si>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</si>
  <si>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</si>
  <si>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</si>
  <si>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</si>
  <si>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</si>
  <si>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</si>
  <si>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</si>
  <si>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</si>
  <si>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</si>
  <si>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</si>
  <si>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</si>
  <si>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</si>
  <si>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</si>
  <si>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</si>
  <si>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</si>
  <si>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</si>
  <si>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</si>
  <si>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</si>
  <si>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</si>
  <si>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</si>
  <si>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</si>
  <si>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</si>
  <si>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</si>
  <si>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</si>
  <si>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</si>
  <si>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</si>
  <si>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</si>
  <si>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</si>
  <si>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</si>
  <si>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</si>
  <si>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</si>
  <si>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</si>
  <si>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</si>
  <si>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</si>
  <si>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</si>
  <si>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</si>
  <si>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</si>
  <si>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</si>
  <si>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</si>
  <si>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</si>
  <si>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</si>
  <si>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</si>
  <si>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</si>
  <si>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</si>
  <si>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</si>
  <si>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</si>
  <si>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</si>
  <si>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</si>
  <si>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</si>
  <si>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</si>
  <si>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</si>
  <si>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</si>
  <si>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</si>
  <si>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</si>
  <si>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</si>
  <si>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</si>
  <si>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</si>
  <si>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</si>
  <si>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</si>
  <si>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</si>
  <si>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</si>
  <si>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</si>
  <si>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</si>
  <si>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</si>
  <si>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</si>
  <si>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</si>
  <si>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</si>
  <si>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</si>
  <si>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</si>
  <si>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</si>
  <si>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</si>
  <si>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</si>
  <si>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</si>
  <si>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</si>
  <si>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</si>
  <si>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</si>
  <si>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</si>
  <si>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</si>
  <si>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</si>
  <si>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</si>
  <si>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</si>
  <si>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</si>
  <si>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</si>
  <si>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</si>
  <si>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</si>
  <si>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</si>
  <si>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</si>
  <si>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</si>
  <si>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</si>
  <si>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</si>
  <si>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</si>
  <si>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</si>
  <si>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</si>
  <si>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</si>
  <si>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</si>
  <si>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</si>
  <si>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</si>
  <si>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</si>
  <si>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</si>
  <si>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</si>
  <si>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</si>
  <si>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</si>
  <si>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</si>
  <si>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</si>
  <si>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</si>
  <si>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</si>
  <si>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</si>
  <si>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</si>
  <si>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</si>
  <si>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</si>
  <si>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</si>
  <si>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</si>
  <si>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</si>
  <si>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</si>
  <si>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</si>
  <si>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</si>
  <si>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</si>
  <si>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</si>
  <si>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</si>
  <si>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</si>
  <si>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</si>
  <si>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</si>
  <si>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</si>
  <si>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</si>
  <si>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</si>
  <si>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</si>
  <si>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</si>
  <si>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</si>
  <si>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</si>
  <si>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</si>
  <si>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</si>
  <si>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</si>
  <si>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</si>
  <si>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</si>
  <si>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</si>
  <si>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</si>
  <si>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</si>
  <si>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</si>
  <si>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</si>
  <si>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</si>
  <si>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</si>
  <si>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</si>
  <si>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</si>
  <si>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</si>
  <si>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</si>
  <si>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</si>
  <si>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</si>
  <si>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</si>
  <si>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</si>
  <si>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</si>
  <si>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</si>
  <si>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</si>
  <si>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</si>
  <si>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</si>
  <si>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</si>
  <si>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</si>
  <si>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</si>
  <si>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</si>
  <si>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</si>
  <si>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</si>
  <si>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</si>
  <si>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</si>
  <si>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</si>
  <si>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</si>
  <si>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</si>
  <si>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</si>
  <si>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</si>
  <si>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</si>
  <si>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</si>
  <si>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</si>
  <si>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</si>
  <si>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</si>
  <si>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</si>
  <si>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</si>
  <si>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</si>
  <si>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</si>
  <si>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</si>
  <si>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</si>
  <si>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</si>
  <si>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</si>
  <si>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</si>
  <si>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</si>
  <si>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</si>
  <si>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</si>
  <si>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</si>
  <si>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</si>
  <si>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</si>
  <si>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</si>
  <si>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</si>
  <si>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</si>
  <si>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</si>
  <si>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</si>
  <si>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</si>
  <si>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</si>
  <si>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</si>
  <si>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</si>
  <si>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</si>
  <si>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</si>
  <si>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</si>
  <si>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</si>
  <si>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</si>
  <si>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</si>
  <si>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</si>
  <si>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</si>
  <si>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</si>
  <si>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</si>
  <si>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</si>
  <si>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</si>
  <si>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</si>
  <si>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</si>
  <si>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</si>
  <si>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</si>
  <si>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</si>
  <si>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</si>
  <si>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</si>
  <si>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</si>
  <si>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</si>
  <si>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</si>
  <si>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</si>
  <si>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</si>
  <si>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</si>
  <si>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</si>
  <si>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</si>
  <si>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</si>
  <si>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</si>
  <si>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</si>
  <si>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</si>
  <si>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</si>
  <si>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</si>
  <si>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</si>
  <si>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</si>
  <si>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</si>
  <si>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</si>
  <si>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</si>
  <si>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</si>
  <si>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</si>
  <si>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</si>
  <si>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</si>
  <si>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</si>
  <si>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</si>
  <si>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</si>
  <si>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</si>
  <si>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</si>
  <si>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</si>
  <si>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</si>
  <si>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</si>
  <si>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</si>
  <si>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</si>
  <si>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</si>
  <si>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</si>
  <si>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</si>
  <si>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</si>
  <si>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</si>
  <si>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</si>
  <si>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</si>
  <si>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</si>
  <si>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</si>
  <si>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</si>
  <si>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</si>
  <si>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</si>
  <si>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</si>
  <si>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</si>
  <si>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</si>
  <si>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</si>
  <si>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</si>
  <si>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</si>
  <si>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</si>
  <si>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</si>
  <si>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</si>
  <si>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</si>
  <si>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</si>
  <si>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</si>
  <si>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</si>
  <si>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</si>
  <si>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</si>
  <si>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</si>
  <si>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</si>
  <si>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</si>
  <si>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</si>
  <si>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</si>
  <si>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</si>
  <si>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</si>
  <si>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</si>
  <si>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</si>
  <si>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</si>
  <si>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</si>
  <si>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</si>
  <si>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</si>
  <si>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</si>
  <si>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</si>
  <si>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</si>
  <si>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</si>
  <si>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</si>
  <si>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</si>
  <si>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</si>
  <si>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</si>
  <si>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</si>
  <si>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</si>
  <si>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</si>
  <si>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</si>
  <si>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</si>
  <si>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</si>
  <si>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</si>
  <si>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</si>
  <si>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</si>
  <si>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</si>
  <si>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</si>
  <si>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</si>
  <si>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</si>
  <si>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</si>
  <si>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</si>
  <si>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</si>
  <si>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</si>
  <si>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</si>
  <si>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</si>
  <si>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</si>
  <si>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</si>
  <si>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</si>
  <si>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</si>
  <si>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</si>
  <si>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</si>
  <si>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</si>
  <si>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</si>
  <si>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</si>
  <si>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</si>
  <si>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</si>
  <si>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</si>
  <si>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</si>
  <si>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</si>
  <si>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</si>
  <si>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</si>
  <si>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</si>
  <si>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</si>
  <si>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</si>
  <si>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</si>
  <si>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</si>
  <si>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</si>
  <si>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</si>
  <si>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</si>
  <si>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</si>
  <si>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</si>
  <si>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</si>
  <si>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</si>
  <si>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</si>
  <si>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</si>
  <si>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</si>
  <si>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</si>
  <si>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</si>
  <si>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</si>
  <si>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</si>
  <si>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</si>
  <si>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</si>
  <si>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</si>
  <si>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</si>
  <si>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</si>
  <si>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</si>
  <si>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</si>
  <si>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</si>
  <si>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</si>
  <si>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</si>
  <si>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</si>
  <si>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</si>
  <si>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</si>
  <si>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</si>
  <si>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</si>
  <si>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</si>
  <si>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</si>
  <si>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</si>
  <si>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</si>
  <si>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</si>
  <si>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</si>
  <si>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</si>
  <si>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</si>
  <si>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</si>
  <si>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</si>
  <si>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</si>
  <si>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</si>
  <si>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</si>
  <si>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</si>
  <si>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</si>
  <si>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</si>
  <si>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</si>
  <si>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</si>
  <si>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</si>
  <si>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</si>
  <si>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</si>
  <si>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</si>
  <si>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</si>
  <si>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</si>
  <si>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</si>
  <si>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</si>
  <si>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</si>
  <si>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</si>
  <si>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</si>
  <si>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</si>
  <si>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</si>
  <si>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</si>
  <si>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</si>
  <si>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</si>
  <si>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</si>
  <si>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</si>
  <si>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</si>
  <si>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</si>
  <si>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</si>
  <si>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</si>
  <si>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</si>
  <si>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</si>
  <si>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</si>
  <si>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</si>
  <si>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</si>
  <si>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</si>
  <si>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</si>
  <si>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</si>
  <si>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</si>
  <si>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</si>
  <si>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</si>
  <si>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</si>
  <si>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</si>
  <si>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</si>
  <si>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</si>
  <si>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</si>
  <si>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</si>
  <si>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</si>
  <si>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</si>
  <si>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</si>
  <si>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</si>
  <si>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</si>
  <si>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</si>
  <si>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</si>
  <si>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</si>
  <si>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</si>
  <si>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</si>
  <si>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</si>
  <si>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</si>
  <si>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</si>
  <si>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</si>
  <si>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</si>
  <si>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</si>
  <si>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</si>
  <si>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</si>
  <si>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</si>
  <si>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</si>
  <si>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</si>
  <si>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</si>
  <si>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</si>
  <si>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</si>
  <si>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</si>
  <si>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</si>
  <si>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</si>
  <si>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</si>
  <si>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</si>
  <si>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</si>
  <si>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</si>
  <si>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</si>
  <si>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</si>
  <si>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</si>
  <si>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</si>
  <si>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</si>
  <si>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</si>
  <si>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</si>
  <si>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</si>
  <si>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</si>
  <si>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</si>
  <si>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</si>
  <si>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</si>
  <si>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</si>
  <si>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</si>
  <si>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</si>
  <si>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</si>
  <si>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</si>
  <si>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</si>
  <si>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</si>
  <si>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</si>
  <si>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</si>
  <si>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</si>
  <si>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</si>
  <si>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</si>
  <si>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</si>
  <si>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</si>
  <si>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</si>
  <si>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</si>
  <si>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</si>
  <si>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</si>
  <si>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</si>
  <si>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</si>
  <si>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</si>
  <si>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</si>
  <si>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</si>
  <si>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</si>
  <si>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</si>
  <si>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</si>
  <si>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</si>
  <si>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</si>
  <si>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</si>
  <si>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</si>
  <si>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</si>
  <si>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</si>
  <si>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</si>
  <si>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</si>
  <si>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</si>
  <si>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</si>
  <si>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</si>
  <si>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</si>
  <si>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</si>
  <si>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</si>
  <si>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</si>
  <si>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</si>
  <si>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</si>
  <si>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</si>
  <si>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</si>
  <si>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</si>
  <si>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</si>
  <si>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</si>
  <si>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</si>
  <si>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</si>
  <si>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</si>
  <si>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</si>
  <si>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</si>
  <si>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</si>
  <si>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</si>
  <si>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</si>
  <si>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</si>
  <si>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</si>
  <si>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</si>
  <si>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</si>
  <si>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</si>
  <si>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</si>
  <si>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</si>
  <si>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</si>
  <si>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</si>
  <si>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</si>
  <si>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</si>
  <si>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</si>
  <si>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</si>
  <si>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</si>
  <si>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</si>
  <si>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</si>
  <si>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</si>
  <si>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</si>
  <si>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</si>
  <si>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</si>
  <si>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</si>
  <si>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</si>
  <si>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</si>
  <si>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</si>
  <si>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</si>
  <si>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</si>
  <si>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</si>
  <si>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</si>
  <si>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</si>
  <si>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</si>
  <si>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</si>
  <si>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</si>
  <si>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</si>
  <si>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</si>
  <si>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</si>
  <si>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</si>
  <si>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</si>
  <si>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</si>
  <si>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</si>
  <si>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</si>
  <si>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</si>
  <si>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</si>
  <si>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</si>
  <si>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</si>
  <si>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</si>
  <si>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</si>
  <si>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</si>
  <si>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</si>
  <si>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</si>
  <si>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</si>
  <si>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</si>
  <si>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</si>
  <si>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</si>
  <si>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</si>
  <si>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</si>
  <si>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</si>
  <si>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</si>
  <si>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</si>
  <si>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</si>
  <si>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</si>
  <si>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</si>
  <si>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</si>
  <si>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</si>
  <si>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</si>
  <si>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</si>
  <si>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</si>
  <si>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</si>
  <si>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</si>
  <si>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</si>
  <si>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</si>
  <si>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</si>
  <si>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</si>
  <si>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</si>
  <si>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</si>
  <si>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</si>
  <si>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</si>
  <si>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</si>
  <si>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</si>
  <si>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</si>
  <si>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</si>
  <si>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</si>
  <si>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</si>
  <si>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</si>
  <si>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</si>
  <si>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</si>
  <si>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</si>
  <si>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</si>
  <si>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</si>
  <si>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</si>
  <si>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</si>
  <si>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</si>
  <si>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</si>
  <si>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</si>
  <si>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</si>
  <si>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</si>
  <si>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</si>
  <si>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</si>
  <si>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</si>
  <si>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</si>
  <si>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</si>
  <si>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</si>
  <si>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</si>
  <si>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</si>
  <si>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</si>
  <si>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</si>
  <si>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</si>
  <si>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</si>
  <si>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</si>
  <si>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</si>
  <si>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</si>
  <si>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</si>
  <si>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</si>
  <si>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</si>
  <si>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</si>
  <si>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</si>
  <si>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</si>
  <si>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</si>
  <si>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</si>
  <si>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</si>
  <si>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</si>
  <si>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</si>
  <si>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</si>
  <si>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</si>
  <si>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</si>
  <si>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</si>
  <si>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</si>
  <si>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</si>
  <si>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</si>
  <si>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</si>
  <si>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</si>
  <si>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</si>
  <si>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</si>
  <si>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</si>
  <si>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</si>
  <si>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</si>
  <si>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</si>
  <si>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</si>
  <si>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</si>
  <si>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</si>
  <si>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</si>
  <si>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</si>
  <si>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</si>
  <si>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</si>
  <si>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</si>
  <si>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</si>
  <si>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</si>
  <si>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</si>
  <si>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</si>
  <si>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</si>
  <si>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</si>
  <si>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</si>
  <si>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</si>
  <si>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</si>
  <si>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</si>
  <si>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</si>
  <si>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</si>
  <si>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</si>
  <si>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</si>
  <si>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</si>
  <si>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</si>
  <si>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</si>
  <si>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</si>
  <si>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</si>
  <si>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</si>
  <si>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</si>
  <si>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</si>
  <si>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</si>
  <si>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</si>
  <si>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</si>
  <si>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</si>
  <si>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</si>
  <si>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</si>
  <si>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</si>
  <si>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</si>
  <si>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</si>
  <si>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</si>
  <si>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</si>
  <si>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</si>
  <si>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</si>
  <si>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</si>
  <si>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</si>
  <si>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</si>
  <si>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</si>
  <si>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</si>
  <si>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</si>
  <si>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</si>
  <si>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</si>
  <si>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</si>
  <si>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</si>
  <si>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</si>
  <si>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</si>
  <si>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</si>
  <si>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</si>
  <si>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</si>
  <si>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</si>
  <si>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</si>
  <si>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</si>
  <si>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</si>
  <si>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</si>
  <si>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</si>
  <si>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</si>
  <si>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</si>
  <si>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</si>
  <si>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</si>
  <si>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</si>
  <si>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</si>
  <si>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</si>
  <si>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</si>
  <si>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</si>
  <si>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</si>
  <si>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</si>
  <si>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</si>
  <si>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</si>
  <si>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</si>
  <si>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</si>
  <si>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</si>
  <si>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</si>
  <si>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</si>
  <si>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</si>
  <si>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</si>
  <si>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</si>
  <si>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</si>
  <si>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</si>
  <si>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</si>
  <si>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</si>
  <si>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</si>
  <si>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</si>
  <si>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</si>
  <si>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</si>
  <si>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</si>
  <si>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</si>
  <si>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</si>
  <si>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</si>
  <si>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</si>
  <si>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</si>
  <si>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</si>
  <si>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</si>
  <si>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</si>
  <si>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</si>
  <si>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</si>
  <si>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</si>
  <si>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</si>
  <si>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</si>
  <si>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</si>
  <si>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</si>
  <si>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</si>
  <si>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</si>
  <si>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</si>
  <si>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</si>
  <si>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</si>
  <si>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</si>
  <si>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</si>
  <si>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</si>
  <si>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</si>
  <si>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</si>
  <si>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</si>
  <si>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</si>
  <si>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</si>
  <si>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</si>
  <si>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</si>
  <si>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</si>
  <si>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</si>
  <si>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</si>
  <si>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</si>
  <si>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</si>
  <si>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</si>
  <si>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</si>
  <si>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</si>
  <si>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</si>
  <si>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</si>
  <si>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</si>
  <si>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</si>
  <si>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</si>
  <si>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</si>
  <si>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</si>
  <si>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</si>
  <si>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</si>
  <si>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</si>
  <si>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</si>
  <si>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</si>
  <si>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</si>
  <si>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</si>
  <si>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</si>
  <si>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</si>
  <si>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</si>
  <si>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</si>
  <si>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</si>
  <si>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</si>
  <si>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</si>
  <si>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</si>
  <si>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</si>
  <si>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</si>
  <si>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</si>
  <si>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</si>
  <si>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</si>
  <si>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</si>
  <si>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</si>
  <si>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</si>
  <si>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</si>
  <si>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</si>
  <si>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</si>
  <si>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</si>
  <si>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</si>
  <si>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</si>
  <si>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</si>
  <si>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</si>
  <si>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</si>
  <si>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</si>
  <si>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</si>
  <si>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</si>
  <si>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</si>
  <si>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</si>
  <si>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</si>
  <si>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</si>
  <si>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</si>
  <si>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</si>
  <si>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</si>
  <si>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</si>
  <si>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</si>
  <si>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</si>
  <si>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</si>
  <si>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</si>
  <si>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</si>
  <si>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</si>
  <si>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</si>
  <si>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</si>
  <si>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</si>
  <si>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</si>
  <si>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</si>
  <si>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</si>
  <si>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</si>
  <si>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</si>
  <si>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</si>
  <si>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</si>
  <si>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</si>
  <si>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</si>
  <si>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</si>
  <si>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</si>
  <si>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</si>
  <si>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</si>
  <si>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</si>
  <si>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</si>
  <si>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</si>
  <si>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</si>
  <si>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</si>
  <si>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</si>
  <si>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</si>
  <si>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</si>
  <si>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</si>
  <si>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</si>
  <si>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</si>
  <si>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</si>
  <si>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</si>
  <si>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</si>
  <si>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</si>
  <si>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</si>
  <si>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</si>
  <si>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</si>
  <si>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</si>
  <si>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</si>
  <si>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</si>
  <si>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</si>
  <si>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</si>
  <si>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</si>
  <si>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</si>
  <si>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</si>
  <si>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</si>
  <si>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</si>
  <si>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</si>
  <si>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</si>
  <si>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</si>
  <si>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</si>
  <si>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</si>
  <si>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</si>
  <si>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</si>
  <si>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</si>
  <si>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</si>
  <si>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</si>
  <si>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</si>
  <si>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</si>
  <si>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</si>
  <si>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</si>
  <si>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</si>
  <si>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</si>
  <si>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</si>
  <si>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</si>
  <si>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</si>
  <si>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</si>
  <si>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</si>
  <si>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</si>
  <si>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</si>
  <si>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</si>
  <si>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</si>
  <si>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</si>
  <si>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</si>
  <si>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</si>
  <si>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</si>
  <si>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</si>
  <si>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</si>
  <si>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</si>
  <si>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</si>
  <si>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</si>
  <si>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</si>
  <si>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</si>
  <si>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</si>
  <si>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</si>
  <si>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</si>
  <si>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</si>
  <si>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</si>
  <si>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</si>
  <si>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</si>
  <si>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</si>
  <si>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</si>
  <si>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</si>
  <si>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</si>
  <si>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</si>
  <si>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</si>
  <si>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</si>
  <si>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</si>
  <si>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</si>
  <si>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</si>
  <si>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</si>
  <si>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</si>
  <si>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</si>
  <si>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</si>
  <si>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</si>
  <si>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</si>
  <si>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</si>
  <si>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</si>
  <si>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</si>
  <si>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</si>
  <si>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</si>
  <si>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</si>
  <si>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</si>
  <si>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</si>
  <si>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</si>
  <si>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</si>
  <si>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</si>
  <si>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</si>
  <si>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</si>
  <si>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</si>
  <si>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</si>
  <si>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</si>
  <si>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</si>
  <si>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</si>
  <si>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</si>
  <si>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</si>
  <si>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</si>
  <si>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</si>
  <si>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</si>
  <si>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</si>
  <si>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</si>
  <si>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</si>
  <si>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</si>
  <si>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</si>
  <si>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</si>
  <si>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</si>
  <si>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</si>
  <si>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</si>
  <si>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</si>
  <si>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</si>
  <si>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</si>
  <si>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</si>
  <si>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</si>
  <si>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</si>
  <si>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</si>
  <si>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</si>
  <si>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</si>
  <si>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</si>
  <si>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</si>
  <si>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</si>
  <si>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</si>
  <si>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</si>
  <si>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</si>
  <si>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</si>
  <si>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</si>
  <si>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</si>
  <si>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</si>
  <si>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</si>
  <si>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</si>
  <si>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</si>
  <si>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</si>
  <si>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</si>
  <si>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</si>
  <si>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</si>
  <si>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</si>
  <si>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</si>
  <si>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</si>
  <si>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</si>
  <si>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</si>
  <si>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</si>
  <si>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</si>
  <si>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</si>
  <si>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</si>
  <si>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</si>
  <si>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</si>
  <si>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</si>
  <si>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</si>
  <si>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</si>
  <si>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</si>
  <si>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</si>
  <si>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</si>
  <si>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</si>
  <si>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</si>
  <si>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</si>
  <si>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</si>
  <si>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</si>
  <si>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</si>
  <si>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</si>
  <si>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</si>
  <si>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</si>
  <si>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</si>
  <si>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</si>
  <si>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</si>
  <si>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</si>
  <si>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</si>
  <si>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</si>
  <si>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</si>
  <si>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</si>
  <si>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</si>
  <si>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</si>
  <si>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</si>
  <si>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</si>
  <si>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</si>
  <si>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</si>
  <si>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</si>
  <si>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</si>
  <si>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</si>
  <si>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</si>
  <si>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</si>
  <si>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</si>
  <si>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</si>
  <si>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</si>
  <si>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</si>
  <si>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</si>
  <si>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</si>
  <si>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</si>
  <si>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</si>
  <si>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</si>
  <si>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</si>
  <si>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</si>
  <si>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</si>
  <si>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</si>
  <si>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</si>
  <si>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</si>
  <si>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</si>
  <si>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</si>
  <si>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</si>
  <si>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</si>
  <si>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</si>
  <si>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</si>
  <si>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</si>
  <si>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</si>
  <si>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</si>
  <si>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</si>
  <si>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</si>
  <si>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</si>
  <si>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</si>
  <si>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</si>
  <si>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</si>
  <si>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</si>
  <si>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</si>
  <si>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</si>
  <si>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</si>
  <si>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</si>
  <si>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</si>
  <si>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</si>
  <si>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</si>
  <si>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</si>
  <si>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</si>
  <si>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</si>
  <si>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</si>
  <si>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</si>
  <si>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</si>
  <si>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</si>
  <si>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</si>
  <si>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</si>
  <si>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</si>
  <si>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</si>
  <si>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</si>
  <si>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</si>
  <si>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</si>
  <si>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</si>
  <si>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</si>
  <si>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</si>
  <si>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</si>
  <si>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</si>
  <si>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</si>
  <si>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</si>
  <si>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</si>
  <si>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</si>
  <si>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</si>
  <si>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</si>
  <si>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</si>
  <si>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</si>
  <si>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</si>
  <si>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</si>
  <si>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</si>
  <si>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</si>
  <si>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</si>
  <si>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</si>
  <si>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</si>
  <si>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</si>
  <si>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</si>
  <si>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</si>
  <si>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</si>
  <si>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</si>
  <si>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</si>
  <si>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</si>
  <si>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</si>
  <si>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</si>
  <si>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</si>
  <si>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</si>
  <si>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</si>
  <si>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</si>
  <si>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</si>
  <si>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</si>
  <si>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</si>
  <si>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</si>
  <si>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</si>
  <si>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</si>
  <si>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</si>
  <si>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</si>
  <si>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</si>
  <si>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</si>
  <si>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</si>
  <si>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</si>
  <si>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</si>
  <si>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</si>
  <si>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</si>
  <si>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</si>
  <si>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</si>
  <si>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</si>
  <si>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</si>
  <si>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</si>
  <si>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</si>
  <si>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</si>
  <si>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</si>
  <si>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</si>
  <si>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</si>
  <si>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</si>
  <si>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</si>
  <si>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</si>
  <si>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</si>
  <si>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</si>
  <si>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</si>
  <si>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</si>
  <si>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</si>
  <si>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</si>
  <si>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</si>
  <si>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</si>
  <si>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</si>
  <si>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</si>
  <si>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</si>
  <si>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</si>
  <si>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</si>
  <si>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</si>
  <si>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</si>
  <si>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</si>
  <si>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</si>
  <si>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</si>
  <si>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</si>
  <si>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</si>
  <si>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</si>
  <si>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</si>
  <si>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</si>
  <si>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</si>
  <si>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</si>
  <si>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</si>
  <si>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</si>
  <si>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</si>
  <si>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</si>
  <si>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</si>
  <si>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</si>
  <si>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</si>
  <si>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</si>
  <si>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</si>
  <si>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</si>
  <si>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</si>
  <si>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</si>
  <si>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</si>
  <si>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</si>
  <si>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</si>
  <si>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</si>
  <si>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</si>
  <si>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</si>
  <si>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</si>
  <si>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</si>
  <si>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</si>
  <si>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</si>
  <si>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</si>
  <si>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</si>
  <si>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</si>
  <si>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</si>
  <si>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</si>
  <si>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</si>
  <si>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</si>
  <si>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</si>
  <si>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</si>
  <si>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</si>
  <si>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</si>
  <si>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</si>
  <si>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</si>
  <si>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</si>
  <si>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</si>
  <si>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</si>
  <si>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</si>
  <si>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</si>
  <si>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</si>
  <si>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</si>
  <si>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</si>
  <si>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</si>
  <si>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</si>
  <si>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</si>
  <si>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</si>
  <si>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</si>
  <si>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</si>
  <si>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</si>
  <si>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</si>
  <si>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</si>
  <si>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</si>
  <si>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</si>
  <si>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</si>
  <si>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</si>
  <si>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</si>
  <si>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</si>
  <si>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</si>
  <si>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</si>
  <si>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</si>
  <si>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</si>
  <si>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</si>
  <si>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</si>
  <si>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</si>
  <si>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</si>
  <si>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</si>
  <si>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</si>
  <si>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</si>
  <si>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</si>
  <si>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</si>
  <si>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</si>
  <si>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</si>
  <si>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</si>
  <si>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</si>
  <si>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</si>
  <si>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</si>
  <si>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</si>
  <si>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</si>
  <si>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</si>
  <si>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</si>
  <si>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</si>
  <si>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</si>
  <si>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</si>
  <si>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</si>
  <si>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</si>
  <si>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</si>
  <si>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</si>
  <si>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</si>
  <si>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</si>
  <si>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</si>
  <si>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</si>
  <si>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</si>
  <si>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</si>
  <si>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</si>
  <si>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</si>
  <si>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</si>
  <si>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</si>
  <si>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</si>
  <si>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</si>
  <si>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</si>
  <si>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</si>
  <si>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</si>
  <si>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</si>
  <si>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</si>
  <si>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</si>
  <si>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</si>
  <si>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</si>
  <si>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</si>
  <si>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</si>
  <si>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</si>
  <si>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</si>
  <si>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</si>
  <si>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</si>
  <si>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</si>
  <si>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</si>
  <si>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</si>
  <si>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</si>
  <si>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</si>
  <si>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</si>
  <si>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</si>
  <si>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</si>
  <si>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</si>
  <si>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</si>
  <si>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</si>
  <si>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</si>
  <si>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</si>
  <si>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</si>
  <si>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</si>
  <si>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</si>
  <si>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</si>
  <si>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</si>
  <si>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</si>
  <si>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</si>
  <si>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</si>
  <si>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</si>
  <si>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</si>
  <si>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</si>
  <si>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</si>
  <si>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</si>
  <si>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</si>
  <si>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</si>
  <si>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</si>
  <si>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</si>
  <si>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</si>
  <si>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</si>
  <si>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</si>
  <si>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</si>
  <si>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</si>
  <si>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</si>
  <si>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</si>
  <si>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</si>
  <si>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</si>
  <si>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</si>
  <si>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</si>
  <si>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</si>
  <si>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</si>
  <si>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</si>
  <si>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</si>
  <si>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</si>
  <si>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</si>
  <si>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</si>
  <si>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</si>
  <si>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</si>
  <si>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</si>
  <si>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</si>
  <si>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</si>
  <si>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</si>
  <si>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</si>
  <si>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</si>
  <si>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</si>
  <si>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</si>
  <si>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</si>
  <si>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</si>
  <si>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</si>
  <si>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</si>
  <si>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</si>
  <si>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</si>
  <si>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</si>
  <si>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</si>
  <si>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</si>
  <si>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</si>
  <si>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</si>
  <si>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</si>
  <si>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</si>
  <si>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</si>
  <si>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</si>
  <si>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</si>
  <si>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</si>
  <si>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</si>
  <si>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</si>
  <si>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</si>
  <si>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</si>
  <si>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</si>
  <si>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</si>
  <si>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</si>
  <si>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</si>
  <si>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</si>
  <si>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</si>
  <si>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</si>
  <si>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</si>
  <si>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</si>
  <si>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</si>
  <si>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</si>
  <si>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</si>
  <si>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</si>
  <si>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</si>
  <si>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</si>
  <si>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</si>
  <si>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</si>
  <si>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</si>
  <si>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</si>
  <si>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</si>
  <si>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</si>
  <si>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</si>
  <si>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</si>
  <si>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</si>
  <si>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</si>
  <si>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</si>
  <si>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</si>
  <si>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</si>
  <si>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</si>
  <si>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</si>
  <si>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</si>
  <si>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</si>
  <si>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</si>
  <si>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</si>
  <si>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</si>
  <si>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</si>
  <si>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</si>
  <si>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</si>
  <si>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</si>
  <si>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</si>
  <si>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</si>
  <si>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</si>
  <si>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</si>
  <si>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</si>
  <si>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</si>
  <si>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</si>
  <si>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</si>
  <si>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</si>
  <si>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</si>
  <si>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</si>
  <si>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</si>
  <si>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</si>
  <si>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</si>
  <si>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</si>
  <si>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</si>
  <si>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</si>
  <si>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</si>
  <si>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</si>
  <si>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</si>
  <si>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</si>
  <si>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</si>
  <si>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</si>
  <si>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</si>
  <si>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</si>
  <si>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</si>
  <si>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</si>
  <si>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</si>
  <si>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</si>
  <si>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</si>
  <si>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</si>
  <si>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</si>
  <si>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</si>
  <si>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</si>
  <si>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</si>
  <si>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</si>
  <si>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</si>
  <si>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</si>
  <si>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</si>
  <si>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</si>
  <si>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</si>
  <si>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</si>
  <si>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</si>
  <si>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</si>
  <si>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</si>
  <si>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</si>
  <si>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</si>
  <si>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</si>
  <si>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</si>
  <si>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</si>
  <si>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</si>
  <si>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</si>
  <si>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</si>
  <si>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</si>
  <si>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</si>
  <si>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</si>
  <si>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</si>
  <si>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</si>
  <si>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</si>
  <si>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</si>
  <si>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</si>
  <si>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</si>
  <si>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</si>
  <si>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</si>
  <si>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</si>
  <si>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</si>
  <si>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</si>
  <si>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</si>
  <si>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</si>
  <si>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</si>
  <si>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</si>
  <si>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</si>
  <si>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</si>
  <si>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</si>
  <si>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</si>
  <si>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</si>
  <si>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</si>
  <si>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</si>
  <si>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</si>
  <si>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</si>
  <si>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</si>
  <si>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</si>
  <si>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</si>
  <si>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</si>
  <si>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</si>
  <si>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</si>
  <si>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</si>
  <si>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</si>
  <si>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</si>
  <si>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</si>
  <si>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</si>
  <si>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</si>
  <si>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</si>
  <si>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</si>
  <si>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</si>
  <si>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</si>
  <si>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</si>
  <si>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</si>
  <si>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</si>
  <si>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</si>
  <si>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</si>
  <si>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</si>
  <si>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</si>
  <si>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</si>
  <si>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</si>
  <si>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</si>
  <si>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</si>
  <si>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</si>
  <si>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</si>
  <si>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</si>
  <si>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</si>
  <si>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</si>
  <si>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</si>
  <si>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</si>
  <si>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</si>
  <si>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</si>
  <si>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</si>
  <si>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</si>
  <si>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</si>
  <si>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</si>
  <si>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</si>
  <si>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</si>
  <si>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</si>
  <si>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</si>
  <si>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</si>
  <si>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</si>
  <si>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</si>
  <si>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</si>
  <si>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</si>
  <si>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</si>
  <si>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</si>
  <si>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</si>
  <si>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</si>
  <si>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</si>
  <si>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</si>
  <si>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</si>
  <si>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</si>
  <si>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</si>
  <si>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</si>
  <si>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</si>
  <si>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</si>
  <si>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</si>
  <si>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</si>
  <si>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</si>
  <si>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</si>
  <si>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</si>
  <si>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</si>
  <si>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</si>
  <si>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</si>
  <si>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</si>
  <si>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</si>
  <si>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</si>
  <si>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</si>
  <si>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</si>
  <si>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</si>
  <si>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</si>
  <si>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</si>
  <si>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</si>
  <si>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</si>
  <si>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</si>
  <si>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</si>
  <si>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</si>
  <si>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</si>
  <si>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</si>
  <si>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</si>
  <si>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</si>
  <si>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</si>
  <si>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</si>
  <si>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</si>
  <si>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</si>
  <si>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</si>
  <si>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</si>
  <si>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</si>
  <si>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</si>
  <si>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</si>
  <si>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</si>
  <si>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</si>
  <si>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</si>
  <si>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</si>
  <si>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</si>
  <si>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</si>
  <si>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</si>
  <si>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</si>
  <si>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</si>
  <si>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</si>
  <si>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</si>
  <si>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</si>
  <si>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</si>
  <si>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</si>
  <si>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</si>
  <si>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</si>
  <si>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</si>
  <si>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</si>
  <si>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</si>
  <si>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</si>
  <si>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</si>
  <si>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</si>
  <si>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</si>
  <si>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</si>
  <si>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</si>
  <si>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</si>
  <si>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</si>
  <si>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</si>
  <si>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</si>
  <si>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</si>
  <si>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</si>
  <si>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</si>
  <si>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</si>
  <si>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</si>
  <si>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</si>
  <si>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</si>
  <si>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</si>
  <si>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</si>
  <si>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</si>
  <si>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</si>
  <si>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</si>
  <si>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</si>
  <si>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</si>
  <si>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</si>
  <si>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</si>
  <si>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</si>
  <si>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</si>
  <si>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</si>
  <si>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</si>
  <si>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</si>
  <si>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</si>
  <si>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</si>
  <si>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</si>
  <si>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</si>
  <si>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</si>
  <si>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</si>
  <si>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</si>
  <si>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</si>
  <si>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</si>
  <si>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</si>
  <si>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</si>
  <si>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</si>
  <si>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</si>
  <si>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</si>
  <si>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</si>
  <si>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</si>
  <si>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</si>
  <si>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</si>
  <si>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</si>
  <si>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</si>
  <si>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</si>
  <si>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</si>
  <si>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</si>
  <si>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</si>
  <si>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</si>
  <si>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</si>
  <si>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</si>
  <si>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</si>
  <si>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</si>
  <si>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</si>
  <si>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</si>
  <si>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</si>
  <si>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</si>
  <si>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</si>
  <si>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</si>
  <si>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</si>
  <si>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</si>
  <si>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</si>
  <si>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</si>
  <si>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</si>
  <si>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</si>
  <si>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</si>
  <si>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</si>
  <si>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</si>
  <si>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</si>
  <si>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</si>
  <si>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</si>
  <si>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</si>
  <si>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</si>
  <si>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</si>
  <si>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</si>
  <si>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</si>
  <si>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</si>
  <si>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</si>
  <si>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</si>
  <si>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</si>
  <si>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</si>
  <si>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</si>
  <si>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</si>
  <si>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</si>
  <si>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</si>
  <si>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</si>
  <si>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</si>
  <si>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</si>
  <si>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</si>
  <si>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</si>
  <si>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</si>
  <si>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</si>
  <si>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</si>
  <si>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</si>
  <si>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</si>
  <si>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</si>
  <si>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</si>
  <si>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</si>
  <si>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</si>
  <si>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</si>
  <si>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</si>
  <si>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</si>
  <si>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</si>
  <si>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</si>
  <si>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</si>
  <si>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</si>
  <si>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</si>
  <si>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</si>
  <si>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</si>
  <si>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</si>
  <si>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</si>
  <si>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</si>
  <si>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</si>
  <si>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</si>
  <si>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</si>
  <si>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</si>
  <si>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</si>
  <si>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</si>
  <si>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</si>
  <si>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</si>
  <si>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</si>
  <si>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</si>
  <si>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</si>
  <si>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</si>
  <si>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</si>
  <si>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</si>
  <si>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</si>
  <si>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</si>
  <si>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</si>
  <si>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</si>
  <si>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</si>
  <si>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</si>
  <si>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</si>
  <si>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</si>
  <si>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</si>
  <si>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</si>
  <si>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</si>
  <si>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</si>
  <si>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</si>
  <si>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</si>
  <si>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</si>
  <si>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</si>
  <si>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</si>
  <si>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</si>
  <si>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</si>
  <si>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</si>
  <si>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</si>
  <si>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</si>
  <si>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</si>
  <si>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</si>
  <si>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</si>
  <si>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</si>
  <si>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</si>
  <si>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</si>
  <si>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</si>
  <si>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</si>
  <si>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</si>
  <si>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</si>
  <si>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</si>
  <si>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</si>
  <si>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</si>
  <si>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</si>
  <si>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</si>
  <si>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</si>
  <si>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</si>
  <si>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</si>
  <si>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</si>
  <si>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</si>
  <si>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</si>
  <si>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</si>
  <si>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</si>
  <si>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</si>
  <si>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</si>
  <si>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</si>
  <si>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</si>
  <si>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</si>
  <si>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</si>
  <si>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</si>
  <si>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</si>
  <si>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</si>
  <si>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</si>
  <si>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</si>
  <si>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</si>
  <si>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</si>
  <si>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</si>
  <si>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</si>
  <si>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</si>
  <si>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</si>
  <si>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</si>
  <si>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</si>
  <si>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</si>
  <si>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</si>
  <si>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</si>
  <si>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</si>
  <si>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</si>
  <si>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</si>
  <si>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</si>
  <si>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</si>
  <si>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</si>
  <si>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</si>
  <si>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</si>
  <si>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</si>
  <si>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</si>
  <si>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</si>
  <si>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</si>
  <si>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</si>
  <si>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</si>
  <si>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</si>
  <si>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</si>
  <si>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</si>
  <si>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</si>
  <si>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</si>
  <si>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</si>
  <si>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</si>
  <si>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</si>
  <si>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</si>
  <si>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</si>
  <si>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</si>
  <si>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</si>
  <si>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</si>
  <si>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</si>
  <si>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</si>
  <si>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</si>
  <si>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</si>
  <si>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</si>
  <si>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</si>
  <si>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</si>
  <si>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</si>
  <si>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</si>
  <si>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</si>
  <si>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</si>
  <si>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</si>
  <si>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</si>
  <si>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</si>
  <si>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</si>
  <si>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</si>
  <si>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</si>
  <si>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</si>
  <si>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</si>
  <si>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</si>
  <si>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</si>
  <si>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</si>
  <si>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</si>
  <si>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</si>
  <si>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</si>
  <si>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</si>
  <si>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</si>
  <si>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</si>
  <si>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</si>
  <si>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</si>
  <si>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</si>
  <si>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</si>
  <si>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</si>
  <si>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</si>
  <si>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</si>
  <si>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</si>
  <si>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</si>
  <si>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</si>
  <si>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</si>
  <si>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</si>
  <si>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</si>
  <si>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</si>
  <si>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</si>
  <si>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</si>
  <si>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</si>
  <si>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</si>
  <si>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</si>
  <si>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</si>
  <si>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</si>
  <si>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</si>
  <si>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</si>
  <si>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</si>
  <si>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</si>
  <si>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</si>
  <si>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</si>
  <si>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</si>
  <si>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</si>
  <si>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</si>
  <si>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</si>
  <si>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</si>
  <si>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</si>
  <si>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</si>
  <si>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</si>
  <si>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</si>
  <si>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</si>
  <si>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</si>
  <si>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</si>
  <si>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</si>
  <si>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</si>
  <si>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</si>
  <si>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</si>
  <si>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</si>
  <si>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</si>
  <si>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</si>
  <si>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</si>
  <si>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</si>
  <si>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</si>
  <si>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</si>
  <si>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</si>
  <si>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</si>
  <si>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</si>
  <si>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</si>
  <si>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</si>
  <si>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</si>
  <si>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</si>
  <si>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</si>
  <si>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</si>
  <si>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</si>
  <si>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</si>
  <si>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</si>
  <si>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</si>
  <si>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</si>
  <si>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</si>
  <si>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</si>
  <si>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</si>
  <si>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</si>
  <si>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</si>
  <si>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</si>
  <si>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</si>
  <si>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</si>
  <si>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</si>
  <si>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</si>
  <si>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</si>
  <si>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</si>
  <si>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</si>
  <si>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</si>
  <si>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</si>
  <si>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</si>
  <si>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</si>
  <si>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</si>
  <si>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</si>
  <si>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</si>
  <si>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</si>
  <si>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</si>
  <si>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</si>
  <si>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</si>
  <si>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</si>
  <si>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</si>
  <si>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</si>
  <si>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</si>
  <si>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</si>
  <si>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</si>
  <si>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</si>
  <si>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</si>
  <si>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</si>
  <si>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</si>
  <si>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</si>
  <si>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</si>
  <si>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</si>
  <si>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</si>
  <si>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</si>
  <si>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</si>
  <si>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</si>
  <si>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</si>
  <si>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</si>
  <si>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</si>
  <si>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</si>
  <si>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</si>
  <si>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</si>
  <si>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</si>
  <si>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</si>
  <si>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</si>
  <si>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</si>
  <si>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</si>
  <si>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</si>
  <si>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</si>
  <si>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</si>
  <si>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</si>
  <si>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</si>
  <si>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</si>
  <si>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</si>
  <si>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</si>
  <si>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</si>
  <si>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</si>
  <si>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</si>
  <si>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</si>
  <si>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</si>
  <si>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</si>
  <si>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</si>
  <si>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</si>
  <si>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</si>
  <si>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</si>
  <si>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</si>
  <si>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</si>
  <si>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</si>
  <si>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</si>
  <si>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</si>
  <si>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</si>
  <si>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</si>
  <si>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</si>
  <si>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</si>
  <si>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</si>
  <si>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</si>
  <si>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</si>
  <si>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</si>
  <si>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</si>
  <si>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</si>
  <si>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</si>
  <si>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</si>
  <si>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</si>
  <si>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</si>
  <si>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</si>
  <si>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</si>
  <si>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</si>
  <si>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</si>
  <si>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</si>
  <si>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</si>
  <si>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</si>
  <si>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</si>
  <si>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</si>
  <si>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</si>
  <si>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</si>
  <si>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</si>
  <si>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</si>
  <si>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</si>
  <si>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</si>
  <si>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</si>
  <si>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</si>
  <si>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</si>
  <si>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</si>
  <si>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</si>
  <si>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</si>
  <si>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</si>
  <si>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</si>
  <si>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</si>
  <si>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</si>
  <si>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</si>
  <si>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</si>
  <si>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</si>
  <si>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</si>
  <si>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</si>
  <si>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</si>
  <si>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</si>
  <si>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</si>
  <si>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</si>
  <si>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</si>
  <si>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</si>
  <si>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</si>
  <si>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</si>
  <si>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</si>
  <si>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</si>
  <si>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</si>
  <si>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</si>
  <si>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</si>
  <si>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</si>
  <si>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</si>
  <si>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</si>
  <si>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</si>
  <si>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</si>
  <si>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</si>
  <si>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</si>
  <si>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</si>
  <si>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</si>
  <si>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</si>
  <si>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</si>
  <si>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</si>
  <si>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</si>
  <si>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</si>
  <si>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</si>
  <si>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</si>
  <si>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</si>
  <si>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</si>
  <si>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</si>
  <si>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</si>
  <si>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</si>
  <si>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</si>
  <si>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</si>
  <si>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</si>
  <si>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</si>
  <si>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</si>
  <si>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</si>
  <si>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</si>
  <si>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</si>
  <si>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</si>
  <si>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</si>
  <si>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</si>
  <si>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</si>
  <si>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</si>
  <si>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</si>
  <si>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</si>
  <si>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</si>
  <si>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</si>
  <si>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</si>
  <si>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</si>
  <si>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</si>
  <si>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</si>
  <si>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</si>
  <si>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</si>
  <si>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</si>
  <si>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</si>
  <si>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</si>
  <si>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</si>
  <si>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</si>
  <si>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</si>
  <si>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</si>
  <si>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</si>
  <si>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</si>
  <si>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</si>
  <si>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</si>
  <si>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</si>
  <si>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</si>
  <si>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</si>
  <si>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</si>
  <si>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</si>
  <si>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</si>
  <si>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</si>
  <si>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</si>
  <si>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</si>
  <si>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</si>
  <si>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</si>
  <si>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</si>
  <si>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</si>
  <si>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</si>
  <si>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</si>
  <si>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</si>
  <si>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</si>
  <si>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</si>
  <si>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</si>
  <si>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</si>
  <si>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</si>
  <si>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</si>
  <si>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</si>
  <si>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</si>
  <si>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</si>
  <si>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</si>
  <si>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</si>
  <si>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</si>
  <si>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</si>
  <si>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</si>
  <si>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</si>
  <si>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</si>
  <si>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</si>
  <si>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</si>
  <si>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</si>
  <si>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</si>
  <si>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</si>
  <si>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</si>
  <si>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</si>
  <si>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</si>
  <si>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</si>
  <si>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</si>
  <si>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</si>
  <si>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</si>
  <si>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</si>
  <si>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</si>
  <si>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</si>
  <si>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</si>
  <si>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</si>
  <si>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</si>
  <si>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</si>
  <si>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</si>
  <si>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</si>
  <si>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</si>
  <si>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</si>
  <si>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</si>
  <si>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</si>
  <si>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</si>
  <si>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</si>
  <si>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</si>
  <si>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</si>
  <si>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</si>
  <si>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</si>
  <si>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</si>
  <si>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</si>
  <si>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</si>
  <si>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</si>
  <si>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</si>
  <si>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</si>
  <si>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</si>
  <si>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</si>
  <si>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</si>
  <si>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</si>
  <si>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</si>
  <si>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</si>
  <si>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</si>
  <si>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</si>
  <si>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</si>
  <si>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</si>
  <si>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</si>
  <si>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</si>
  <si>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</si>
  <si>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</si>
  <si>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</si>
  <si>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</si>
  <si>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</si>
  <si>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</si>
  <si>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</si>
  <si>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</si>
  <si>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</si>
  <si>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</si>
  <si>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</si>
  <si>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</si>
  <si>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</si>
  <si>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</si>
  <si>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</si>
  <si>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</si>
  <si>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</si>
  <si>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</si>
  <si>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</si>
  <si>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</si>
  <si>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</si>
  <si>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</si>
  <si>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</si>
  <si>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</si>
  <si>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</si>
  <si>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</si>
  <si>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</si>
  <si>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</si>
  <si>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</si>
  <si>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</si>
  <si>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</si>
  <si>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</si>
  <si>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</si>
  <si>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</si>
  <si>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</si>
  <si>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</si>
  <si>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</si>
  <si>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</si>
  <si>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</si>
  <si>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</si>
  <si>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</si>
  <si>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</si>
  <si>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</si>
  <si>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</si>
  <si>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</si>
  <si>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</si>
  <si>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</si>
  <si>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</si>
  <si>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</si>
  <si>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</si>
  <si>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</si>
  <si>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</si>
  <si>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</si>
  <si>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</si>
  <si>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</si>
  <si>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</si>
  <si>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</si>
  <si>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</si>
  <si>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</si>
  <si>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</si>
  <si>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</si>
  <si>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</si>
  <si>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</si>
  <si>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</si>
  <si>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</si>
  <si>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</si>
  <si>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</si>
  <si>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</si>
  <si>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</si>
  <si>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</si>
  <si>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</si>
  <si>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</si>
  <si>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</si>
  <si>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</si>
  <si>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</si>
  <si>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</si>
  <si>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</si>
  <si>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</si>
  <si>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</si>
  <si>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</si>
  <si>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</si>
  <si>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</si>
  <si>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</si>
  <si>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</si>
  <si>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</si>
  <si>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</si>
  <si>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</si>
  <si>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</si>
  <si>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</si>
  <si>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</si>
  <si>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</si>
  <si>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</si>
  <si>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</si>
  <si>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</si>
  <si>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</si>
  <si>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</si>
  <si>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</si>
  <si>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</si>
  <si>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</si>
  <si>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</si>
  <si>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</si>
  <si>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</si>
  <si>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</si>
  <si>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</si>
  <si>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</si>
  <si>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</si>
  <si>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</si>
  <si>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</si>
  <si>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</si>
  <si>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</si>
  <si>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</si>
  <si>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</si>
  <si>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</si>
  <si>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</si>
  <si>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</si>
  <si>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</si>
  <si>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</si>
  <si>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</si>
  <si>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</si>
  <si>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</si>
  <si>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</si>
  <si>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</si>
  <si>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</si>
  <si>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</si>
  <si>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</si>
  <si>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</si>
  <si>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</si>
  <si>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</si>
  <si>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</si>
  <si>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</si>
  <si>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</si>
  <si>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</si>
  <si>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</si>
  <si>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</si>
  <si>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</si>
  <si>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</si>
  <si>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</si>
  <si>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</si>
  <si>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</si>
  <si>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</si>
  <si>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</si>
  <si>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</si>
  <si>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</si>
  <si>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</si>
  <si>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</si>
  <si>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</si>
  <si>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</si>
  <si>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</si>
  <si>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</si>
  <si>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</si>
  <si>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</si>
  <si>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</si>
  <si>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</si>
  <si>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</si>
  <si>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</si>
  <si>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</si>
  <si>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</si>
  <si>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</si>
  <si>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</si>
  <si>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</si>
  <si>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</si>
  <si>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</si>
  <si>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</si>
  <si>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</si>
  <si>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</si>
  <si>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</si>
  <si>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</si>
  <si>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</si>
  <si>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</si>
  <si>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</si>
  <si>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</si>
  <si>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</si>
  <si>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</si>
  <si>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</si>
  <si>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</si>
  <si>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</si>
  <si>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</si>
  <si>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</si>
  <si>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</si>
  <si>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</si>
  <si>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</si>
  <si>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</si>
  <si>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</si>
  <si>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</si>
  <si>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</si>
  <si>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</si>
  <si>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</si>
  <si>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</si>
  <si>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</si>
  <si>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</si>
  <si>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</si>
  <si>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</si>
  <si>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</si>
  <si>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</si>
  <si>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</si>
  <si>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</si>
  <si>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</si>
  <si>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</si>
  <si>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</si>
  <si>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</si>
  <si>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</si>
  <si>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</si>
  <si>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</si>
  <si>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</si>
  <si>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</si>
  <si>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</si>
  <si>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</si>
  <si>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</si>
  <si>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</si>
  <si>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</si>
  <si>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</si>
  <si>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</si>
  <si>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</si>
  <si>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</si>
  <si>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</si>
  <si>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</si>
  <si>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</si>
  <si>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</si>
  <si>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</si>
  <si>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</si>
  <si>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</si>
  <si>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</si>
  <si>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</si>
  <si>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</si>
  <si>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</si>
  <si>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</si>
  <si>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</si>
  <si>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</si>
  <si>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</si>
  <si>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</si>
  <si>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</si>
  <si>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</si>
  <si>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</si>
  <si>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</si>
  <si>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</si>
  <si>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</si>
  <si>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</si>
  <si>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</si>
  <si>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</si>
  <si>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</si>
  <si>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</si>
  <si>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</si>
  <si>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</si>
  <si>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</si>
  <si>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</si>
  <si>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</si>
  <si>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</si>
  <si>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</si>
  <si>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</si>
  <si>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</si>
  <si>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</si>
  <si>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</si>
  <si>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</si>
  <si>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</si>
  <si>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</si>
  <si>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</si>
  <si>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</si>
  <si>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</si>
  <si>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</si>
  <si>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</si>
  <si>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</si>
  <si>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</si>
  <si>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</si>
  <si>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</si>
  <si>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</si>
  <si>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</si>
  <si>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</si>
  <si>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</si>
  <si>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</si>
  <si>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</si>
  <si>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</si>
  <si>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</si>
  <si>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</si>
  <si>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</si>
  <si>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</si>
  <si>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</si>
  <si>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</si>
  <si>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</si>
  <si>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</si>
  <si>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</si>
  <si>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</si>
  <si>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</si>
  <si>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</si>
  <si>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</si>
  <si>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</si>
  <si>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</si>
  <si>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</si>
  <si>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</si>
  <si>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</si>
  <si>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</si>
  <si>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</si>
  <si>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</si>
  <si>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</si>
  <si>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</si>
  <si>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</si>
  <si>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</si>
  <si>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</si>
  <si>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</si>
  <si>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</si>
  <si>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</si>
  <si>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</si>
  <si>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</si>
  <si>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</si>
  <si>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</si>
  <si>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</si>
  <si>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</si>
  <si>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</si>
  <si>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</si>
  <si>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</si>
  <si>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</si>
  <si>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</si>
  <si>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</si>
  <si>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</si>
  <si>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</si>
  <si>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</si>
  <si>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</si>
  <si>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</si>
  <si>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</si>
  <si>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</si>
  <si>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</si>
  <si>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</si>
  <si>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</si>
  <si>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</si>
  <si>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</si>
  <si>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</si>
  <si>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</si>
  <si>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</si>
  <si>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</si>
  <si>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</si>
  <si>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</si>
  <si>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</si>
  <si>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</si>
  <si>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</si>
  <si>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</si>
  <si>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</si>
  <si>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</si>
  <si>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</si>
  <si>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</si>
  <si>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</si>
  <si>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</si>
  <si>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</si>
  <si>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</si>
  <si>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</si>
  <si>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</si>
  <si>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</si>
  <si>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</si>
  <si>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</si>
  <si>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</si>
  <si>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</si>
  <si>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</si>
  <si>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</si>
  <si>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</si>
  <si>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</si>
  <si>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</si>
  <si>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</si>
  <si>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</si>
  <si>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</si>
  <si>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</si>
  <si>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</si>
  <si>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</si>
  <si>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</si>
  <si>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</si>
  <si>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</si>
  <si>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</si>
  <si>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</si>
  <si>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</si>
  <si>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</si>
  <si>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</si>
  <si>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</si>
  <si>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</si>
  <si>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</si>
  <si>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</si>
  <si>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</si>
  <si>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</si>
  <si>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</si>
  <si>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</si>
  <si>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</si>
  <si>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</si>
  <si>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</si>
  <si>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</si>
  <si>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</si>
  <si>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</si>
  <si>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</si>
  <si>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</si>
  <si>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</si>
  <si>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</si>
  <si>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</si>
  <si>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</si>
  <si>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</si>
  <si>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</si>
  <si>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</si>
  <si>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</si>
  <si>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</si>
  <si>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</si>
  <si>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</si>
  <si>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</si>
  <si>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</si>
  <si>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</si>
  <si>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</si>
  <si>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</si>
  <si>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</si>
  <si>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</si>
  <si>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</si>
  <si>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</si>
  <si>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</si>
  <si>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</si>
  <si>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</si>
  <si>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</si>
  <si>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</si>
  <si>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</si>
  <si>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</si>
  <si>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</si>
  <si>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</si>
  <si>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</si>
  <si>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</si>
  <si>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</si>
  <si>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</si>
  <si>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</si>
  <si>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</si>
  <si>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</si>
  <si>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</si>
  <si>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</si>
  <si>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</si>
  <si>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</si>
  <si>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</si>
  <si>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</si>
  <si>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</si>
  <si>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</si>
  <si>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</si>
  <si>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</si>
  <si>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</si>
  <si>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</si>
  <si>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</si>
  <si>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</si>
  <si>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</si>
  <si>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</si>
  <si>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</si>
  <si>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</si>
  <si>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</si>
  <si>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</si>
  <si>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</si>
  <si>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</si>
  <si>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</si>
  <si>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</si>
  <si>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</si>
  <si>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</si>
  <si>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</si>
  <si>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</si>
  <si>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</si>
  <si>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</si>
  <si>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</si>
  <si>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</si>
  <si>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</si>
  <si>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</si>
  <si>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</si>
  <si>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</si>
  <si>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</si>
  <si>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</si>
  <si>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</si>
  <si>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</si>
  <si>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</si>
  <si>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</si>
  <si>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</si>
  <si>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</si>
  <si>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</si>
  <si>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</si>
  <si>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</si>
  <si>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</si>
  <si>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</si>
  <si>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</si>
  <si>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</si>
  <si>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</si>
  <si>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</si>
  <si>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</si>
  <si>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</si>
  <si>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</si>
  <si>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</si>
  <si>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</si>
  <si>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</si>
  <si>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</si>
  <si>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</si>
  <si>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</si>
  <si>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</si>
  <si>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</si>
  <si>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</si>
  <si>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</si>
  <si>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</si>
  <si>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</si>
  <si>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</si>
  <si>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</si>
  <si>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</si>
  <si>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</si>
  <si>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</si>
  <si>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</si>
  <si>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</si>
  <si>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</si>
  <si>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</si>
  <si>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</si>
  <si>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</si>
  <si>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</si>
  <si>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</si>
  <si>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</si>
  <si>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</si>
  <si>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</si>
  <si>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</si>
  <si>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</si>
  <si>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</si>
  <si>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</si>
  <si>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</si>
  <si>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</si>
  <si>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</si>
  <si>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</si>
  <si>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</si>
  <si>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</si>
  <si>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</si>
  <si>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</si>
  <si>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</si>
  <si>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</si>
  <si>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</si>
  <si>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</si>
  <si>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</si>
  <si>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</si>
  <si>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</si>
  <si>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</si>
  <si>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</si>
  <si>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</si>
  <si>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</si>
  <si>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</si>
  <si>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</si>
  <si>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</si>
  <si>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</si>
  <si>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</si>
  <si>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</si>
  <si>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</si>
  <si>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</si>
  <si>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</si>
  <si>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</si>
  <si>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</si>
  <si>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</si>
  <si>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</si>
  <si>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</si>
  <si>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</si>
  <si>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</si>
  <si>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</si>
  <si>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</si>
  <si>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</si>
  <si>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</si>
  <si>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</si>
  <si>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</si>
  <si>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</si>
  <si>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</si>
  <si>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</si>
  <si>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</si>
  <si>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</si>
  <si>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</si>
  <si>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</si>
  <si>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</si>
  <si>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</si>
  <si>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</si>
  <si>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</si>
  <si>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</si>
  <si>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</si>
  <si>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</si>
  <si>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</si>
  <si>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</si>
  <si>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</si>
  <si>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</si>
  <si>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</si>
  <si>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</si>
  <si>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</si>
  <si>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</si>
  <si>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</si>
  <si>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</si>
  <si>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</si>
  <si>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</si>
  <si>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</si>
  <si>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</si>
  <si>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</si>
  <si>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</si>
  <si>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</si>
  <si>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</si>
  <si>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</si>
  <si>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</si>
  <si>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</si>
  <si>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</si>
  <si>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</si>
  <si>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</si>
  <si>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</si>
  <si>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</si>
  <si>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</si>
  <si>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</si>
  <si>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</si>
  <si>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</si>
  <si>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</si>
  <si>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</si>
  <si>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</si>
  <si>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</si>
  <si>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</si>
  <si>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</si>
  <si>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</si>
  <si>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</si>
  <si>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</si>
  <si>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</si>
  <si>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</si>
  <si>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</si>
  <si>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</si>
  <si>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</si>
  <si>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</si>
  <si>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</si>
  <si>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</si>
  <si>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</si>
  <si>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</si>
  <si>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</si>
  <si>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</si>
  <si>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</si>
  <si>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</si>
  <si>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</si>
  <si>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</si>
  <si>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</si>
  <si>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</si>
  <si>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</si>
  <si>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</si>
  <si>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</si>
  <si>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</si>
  <si>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</si>
  <si>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</si>
  <si>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</si>
  <si>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</si>
  <si>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</si>
  <si>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</si>
  <si>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</si>
  <si>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</si>
  <si>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</si>
  <si>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</si>
  <si>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</si>
  <si>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</si>
  <si>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</si>
  <si>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</si>
  <si>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</si>
  <si>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</si>
  <si>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</si>
  <si>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</si>
  <si>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</si>
  <si>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</si>
  <si>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</si>
  <si>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</si>
  <si>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</si>
  <si>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</si>
  <si>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</si>
  <si>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</si>
  <si>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</si>
  <si>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</si>
  <si>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</si>
  <si>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</si>
  <si>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</si>
  <si>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</si>
  <si>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</si>
  <si>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</si>
  <si>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</si>
  <si>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</si>
  <si>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</si>
  <si>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</si>
  <si>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</si>
  <si>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</si>
  <si>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</si>
  <si>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</si>
  <si>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</si>
  <si>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</si>
  <si>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</si>
  <si>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</si>
  <si>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</si>
  <si>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</si>
  <si>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</si>
  <si>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</si>
  <si>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</si>
  <si>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</si>
  <si>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</si>
  <si>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</si>
  <si>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</si>
  <si>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</si>
  <si>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</si>
  <si>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</si>
  <si>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</si>
  <si>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</si>
  <si>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</si>
  <si>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</si>
  <si>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</si>
  <si>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</si>
  <si>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</si>
  <si>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</si>
  <si>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</si>
  <si>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</si>
  <si>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</si>
  <si>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</si>
  <si>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</si>
  <si>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</si>
  <si>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</si>
  <si>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</si>
  <si>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</si>
  <si>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</si>
  <si>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</si>
  <si>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</si>
  <si>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</si>
  <si>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</si>
  <si>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</si>
  <si>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</si>
  <si>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</si>
  <si>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</si>
  <si>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</si>
  <si>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</si>
  <si>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</si>
  <si>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</si>
  <si>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</si>
  <si>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</si>
  <si>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</si>
  <si>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</si>
  <si>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</si>
  <si>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</si>
  <si>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</si>
  <si>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</si>
  <si>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</si>
  <si>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</si>
  <si>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</si>
  <si>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</si>
  <si>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</si>
  <si>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</si>
  <si>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</si>
  <si>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</si>
  <si>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</si>
  <si>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</si>
  <si>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</si>
  <si>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</si>
  <si>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</si>
  <si>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</si>
  <si>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</si>
  <si>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</si>
  <si>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</si>
  <si>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</si>
  <si>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</si>
  <si>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</si>
  <si>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</si>
  <si>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</si>
  <si>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</si>
  <si>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</si>
  <si>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</si>
  <si>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</si>
  <si>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</si>
  <si>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</si>
  <si>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</si>
  <si>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</si>
  <si>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</si>
  <si>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</si>
  <si>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</si>
  <si>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</si>
  <si>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</si>
  <si>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</si>
  <si>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</si>
  <si>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</si>
  <si>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</si>
  <si>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</si>
  <si>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</si>
  <si>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</si>
  <si>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</si>
  <si>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</si>
  <si>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</si>
  <si>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</si>
  <si>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</si>
  <si>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</si>
  <si>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</si>
  <si>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</si>
  <si>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</si>
  <si>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</si>
  <si>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</si>
  <si>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</si>
  <si>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</si>
  <si>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</si>
  <si>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</si>
  <si>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</si>
  <si>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</si>
  <si>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</si>
  <si>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</si>
  <si>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</si>
  <si>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</si>
  <si>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</si>
  <si>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</si>
  <si>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</si>
  <si>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</si>
  <si>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</si>
  <si>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</si>
  <si>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</si>
  <si>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</si>
  <si>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</si>
  <si>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</si>
  <si>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</si>
  <si>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</si>
  <si>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</si>
  <si>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</si>
  <si>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</si>
  <si>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</si>
  <si>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</si>
  <si>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</si>
  <si>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</si>
  <si>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</si>
  <si>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</si>
  <si>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</si>
  <si>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</si>
  <si>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</si>
  <si>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</si>
  <si>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</si>
  <si>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</si>
  <si>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</si>
  <si>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</si>
  <si>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</si>
  <si>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</si>
  <si>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</si>
  <si>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</si>
  <si>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</si>
  <si>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</si>
  <si>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</si>
  <si>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</si>
  <si>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</si>
  <si>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</si>
  <si>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</si>
  <si>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</si>
  <si>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</si>
  <si>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</si>
  <si>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</si>
  <si>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</si>
  <si>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</si>
  <si>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</si>
  <si>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</si>
  <si>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</si>
  <si>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</si>
  <si>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</si>
  <si>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</si>
  <si>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</si>
  <si>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</si>
  <si>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</si>
  <si>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</si>
  <si>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</si>
  <si>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</si>
  <si>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</si>
  <si>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</si>
  <si>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</si>
  <si>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</si>
  <si>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</si>
  <si>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</si>
  <si>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</si>
  <si>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</si>
  <si>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</si>
  <si>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</si>
  <si>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</si>
  <si>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</si>
  <si>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</si>
  <si>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</si>
  <si>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</si>
  <si>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</si>
  <si>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</si>
  <si>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</si>
  <si>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</si>
  <si>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</si>
  <si>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</si>
  <si>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</si>
  <si>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</si>
  <si>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</si>
  <si>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</si>
  <si>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</si>
  <si>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</si>
  <si>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</si>
  <si>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</si>
  <si>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</si>
  <si>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</si>
  <si>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</si>
  <si>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</si>
  <si>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</si>
  <si>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</si>
  <si>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</si>
  <si>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</si>
  <si>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</si>
  <si>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</si>
  <si>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</si>
  <si>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</si>
  <si>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</si>
  <si>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</si>
  <si>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</si>
  <si>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</si>
  <si>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</si>
  <si>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</si>
  <si>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</si>
  <si>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</si>
  <si>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</si>
  <si>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</si>
  <si>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</si>
  <si>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</si>
  <si>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</si>
  <si>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</si>
  <si>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</si>
  <si>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</si>
  <si>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</si>
  <si>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</si>
  <si>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</si>
  <si>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</si>
  <si>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</si>
  <si>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</si>
  <si>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</si>
  <si>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</si>
  <si>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</si>
  <si>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</si>
  <si>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</si>
  <si>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</si>
  <si>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</si>
  <si>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</si>
  <si>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</si>
  <si>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</si>
  <si>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</si>
  <si>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</si>
  <si>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</si>
  <si>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</si>
  <si>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</si>
  <si>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</si>
  <si>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</si>
  <si>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</si>
  <si>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</si>
  <si>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</si>
  <si>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</si>
  <si>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</si>
  <si>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</si>
  <si>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</si>
  <si>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</si>
  <si>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</si>
  <si>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</si>
  <si>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</si>
  <si>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</si>
  <si>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</si>
  <si>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</si>
  <si>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</si>
  <si>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</si>
  <si>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</si>
  <si>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</si>
  <si>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</si>
  <si>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</si>
  <si>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</si>
  <si>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</si>
  <si>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</si>
  <si>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</si>
  <si>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</si>
  <si>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</si>
  <si>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</si>
  <si>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</si>
  <si>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</si>
  <si>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</si>
  <si>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</si>
  <si>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</si>
  <si>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</si>
  <si>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</si>
  <si>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</si>
  <si>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</si>
  <si>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</si>
  <si>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</si>
  <si>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</si>
  <si>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</si>
  <si>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</si>
  <si>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</si>
  <si>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</si>
  <si>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</si>
  <si>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</si>
  <si>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</si>
  <si>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</si>
  <si>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</si>
  <si>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</si>
  <si>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</si>
  <si>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</si>
  <si>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</si>
  <si>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</si>
  <si>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</si>
  <si>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</si>
  <si>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</si>
  <si>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</si>
  <si>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</si>
  <si>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</si>
  <si>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</si>
  <si>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</si>
  <si>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</si>
  <si>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</si>
  <si>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</si>
  <si>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</si>
  <si>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</si>
  <si>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</si>
  <si>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</si>
  <si>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</si>
  <si>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</si>
  <si>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</si>
  <si>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</si>
  <si>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</si>
  <si>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</si>
  <si>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</si>
  <si>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</si>
  <si>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</si>
  <si>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</si>
  <si>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</si>
  <si>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</si>
  <si>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</si>
  <si>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</si>
  <si>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</si>
  <si>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</si>
  <si>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</si>
  <si>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</si>
  <si>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</si>
  <si>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</si>
  <si>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</si>
  <si>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</si>
  <si>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</si>
  <si>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</si>
  <si>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</si>
  <si>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</si>
  <si>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</si>
  <si>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</si>
  <si>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</si>
  <si>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</si>
  <si>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</si>
  <si>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</si>
  <si>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</si>
  <si>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</si>
  <si>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</si>
  <si>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</si>
  <si>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</si>
  <si>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</si>
  <si>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</si>
  <si>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</si>
  <si>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</si>
  <si>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</si>
  <si>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</si>
  <si>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</si>
  <si>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</si>
  <si>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</si>
  <si>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</si>
  <si>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</si>
  <si>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</si>
  <si>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</si>
  <si>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</si>
  <si>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</si>
  <si>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</si>
  <si>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</si>
  <si>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</si>
  <si>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</si>
  <si>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</si>
  <si>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</si>
  <si>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</si>
  <si>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</si>
  <si>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</si>
  <si>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</si>
  <si>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</si>
  <si>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</si>
  <si>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</si>
  <si>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</si>
  <si>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</si>
  <si>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</si>
  <si>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</si>
  <si>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</si>
  <si>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</si>
  <si>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</si>
  <si>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</si>
  <si>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</si>
  <si>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</si>
  <si>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</si>
  <si>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</si>
  <si>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</si>
  <si>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</si>
  <si>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</si>
  <si>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</si>
  <si>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</si>
  <si>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</si>
  <si>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</si>
  <si>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</si>
  <si>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</si>
  <si>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</si>
  <si>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</si>
  <si>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</si>
  <si>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</si>
  <si>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</si>
  <si>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</si>
  <si>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</si>
  <si>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</si>
  <si>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</si>
  <si>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</si>
  <si>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</si>
  <si>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</si>
  <si>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</si>
  <si>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</si>
  <si>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</si>
  <si>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</si>
  <si>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</si>
  <si>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</si>
  <si>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</si>
  <si>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</si>
  <si>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</si>
  <si>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</si>
  <si>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</si>
  <si>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</si>
  <si>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</si>
  <si>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</si>
  <si>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</si>
  <si>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</si>
  <si>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</si>
  <si>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</si>
  <si>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</si>
  <si>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</si>
  <si>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</si>
  <si>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</si>
  <si>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</si>
  <si>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</si>
  <si>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</si>
  <si>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</si>
  <si>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</si>
  <si>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</si>
  <si>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</si>
  <si>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</si>
  <si>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</si>
  <si>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</si>
  <si>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</si>
  <si>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</si>
  <si>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</si>
  <si>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</si>
  <si>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</si>
  <si>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</si>
  <si>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</si>
  <si>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</si>
  <si>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</si>
  <si>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</si>
  <si>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</si>
  <si>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</si>
  <si>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</si>
  <si>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</si>
  <si>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</si>
  <si>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</si>
  <si>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</si>
  <si>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</si>
  <si>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</si>
  <si>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</si>
  <si>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</si>
  <si>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</si>
  <si>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</si>
  <si>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</si>
  <si>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</si>
  <si>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</si>
  <si>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</si>
  <si>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</si>
  <si>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</si>
  <si>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</si>
  <si>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</si>
  <si>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</si>
  <si>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</si>
  <si>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</si>
  <si>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</si>
  <si>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</si>
  <si>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</si>
  <si>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</si>
  <si>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</si>
  <si>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</si>
  <si>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</si>
  <si>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</si>
  <si>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</si>
  <si>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</si>
  <si>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</si>
  <si>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</si>
  <si>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</si>
  <si>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</si>
  <si>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</si>
  <si>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</si>
  <si>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</si>
  <si>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</si>
  <si>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</si>
  <si>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</si>
  <si>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</si>
  <si>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</si>
  <si>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</si>
  <si>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</si>
  <si>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</si>
  <si>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</si>
  <si>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</si>
  <si>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</si>
  <si>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</si>
  <si>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</si>
  <si>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</si>
  <si>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</si>
  <si>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</si>
  <si>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</si>
  <si>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</si>
  <si>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</si>
  <si>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</si>
  <si>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</si>
  <si>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</si>
  <si>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</si>
  <si>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</si>
  <si>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</si>
  <si>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</si>
  <si>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</si>
  <si>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</si>
  <si>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</si>
  <si>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</si>
  <si>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</si>
  <si>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</si>
  <si>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</si>
  <si>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</si>
  <si>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</si>
  <si>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</si>
  <si>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</si>
  <si>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</si>
  <si>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</si>
  <si>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</si>
  <si>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</si>
  <si>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</si>
  <si>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</si>
  <si>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</si>
  <si>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</si>
  <si>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</si>
  <si>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</si>
  <si>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</si>
  <si>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</si>
  <si>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</si>
  <si>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</si>
  <si>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</si>
  <si>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</si>
  <si>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</si>
  <si>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</si>
  <si>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</si>
  <si>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</si>
  <si>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</si>
  <si>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</si>
  <si>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</si>
  <si>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</si>
  <si>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</si>
  <si>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</si>
  <si>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</si>
  <si>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</si>
  <si>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</si>
  <si>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</si>
  <si>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</si>
  <si>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</si>
  <si>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</si>
  <si>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</si>
  <si>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</si>
  <si>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</si>
  <si>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</si>
  <si>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</si>
  <si>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</si>
  <si>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</si>
  <si>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</si>
  <si>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</si>
  <si>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</si>
  <si>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</si>
  <si>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</si>
  <si>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</si>
  <si>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</si>
  <si>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</si>
  <si>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</si>
  <si>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</si>
  <si>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</si>
  <si>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</si>
  <si>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</si>
  <si>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</si>
  <si>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</si>
  <si>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</si>
  <si>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</si>
  <si>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</si>
  <si>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</si>
  <si>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</si>
  <si>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</si>
  <si>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</si>
  <si>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</si>
  <si>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</si>
  <si>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</si>
  <si>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</si>
  <si>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</si>
  <si>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</si>
  <si>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</si>
  <si>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</si>
  <si>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</si>
  <si>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</si>
  <si>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</si>
  <si>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</si>
  <si>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</si>
  <si>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</si>
  <si>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</si>
  <si>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</si>
  <si>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</si>
  <si>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</si>
  <si>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</si>
  <si>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</si>
  <si>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</si>
  <si>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</si>
  <si>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</si>
  <si>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</si>
  <si>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</si>
  <si>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</si>
  <si>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</si>
  <si>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</si>
  <si>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</si>
  <si>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</si>
  <si>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</si>
  <si>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</si>
  <si>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</si>
  <si>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</si>
  <si>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</si>
  <si>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</si>
  <si>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</si>
  <si>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</si>
  <si>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</si>
  <si>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</si>
  <si>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</si>
  <si>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</si>
  <si>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</si>
  <si>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</si>
  <si>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</si>
  <si>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</si>
  <si>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</si>
  <si>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</si>
  <si>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</si>
  <si>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</si>
  <si>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</si>
  <si>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</si>
  <si>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</si>
  <si>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</si>
  <si>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</si>
  <si>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</si>
  <si>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</si>
  <si>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</si>
  <si>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</si>
  <si>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</si>
  <si>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</si>
  <si>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</si>
  <si>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</si>
  <si>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</si>
  <si>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</si>
  <si>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</si>
  <si>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</si>
  <si>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</si>
  <si>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</si>
  <si>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</si>
  <si>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</si>
  <si>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</si>
  <si>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</si>
  <si>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</si>
  <si>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</si>
  <si>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</si>
  <si>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</si>
  <si>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</si>
  <si>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</si>
  <si>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</si>
  <si>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</si>
  <si>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</si>
  <si>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</si>
  <si>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</si>
  <si>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</si>
  <si>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</si>
  <si>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</si>
  <si>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</si>
  <si>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</si>
  <si>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</si>
  <si>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</si>
  <si>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</si>
  <si>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</si>
  <si>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</si>
  <si>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</si>
  <si>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</si>
  <si>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</si>
  <si>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</si>
  <si>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</si>
  <si>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</si>
  <si>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</si>
  <si>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</si>
  <si>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</si>
  <si>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</si>
  <si>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</si>
  <si>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</si>
  <si>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</si>
  <si>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</si>
  <si>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</si>
  <si>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</si>
  <si>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</si>
  <si>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</si>
  <si>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</si>
  <si>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</si>
  <si>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</si>
  <si>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</si>
  <si>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</si>
  <si>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</si>
  <si>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</si>
  <si>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</si>
  <si>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</si>
  <si>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</si>
  <si>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</si>
  <si>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</si>
  <si>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</si>
  <si>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</si>
  <si>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</si>
  <si>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</si>
  <si>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</si>
  <si>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</si>
  <si>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</si>
  <si>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</si>
  <si>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</si>
  <si>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</si>
  <si>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</si>
  <si>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</si>
  <si>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</si>
  <si>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</si>
  <si>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</si>
  <si>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</si>
  <si>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</si>
  <si>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</si>
  <si>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</si>
  <si>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</si>
  <si>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</si>
  <si>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</si>
  <si>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</si>
  <si>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</si>
  <si>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</si>
  <si>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</si>
  <si>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</si>
  <si>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</si>
  <si>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</si>
  <si>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</si>
  <si>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</si>
  <si>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</si>
  <si>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</si>
  <si>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</si>
  <si>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</si>
  <si>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</si>
  <si>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</si>
  <si>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</si>
  <si>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</si>
  <si>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</si>
  <si>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</si>
  <si>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</si>
  <si>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</si>
  <si>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</si>
  <si>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</si>
  <si>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</si>
  <si>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</si>
  <si>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</si>
  <si>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</si>
  <si>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</si>
  <si>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</si>
  <si>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</si>
  <si>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</si>
  <si>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</si>
  <si>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</si>
  <si>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</si>
  <si>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</si>
  <si>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</si>
  <si>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</si>
  <si>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</si>
  <si>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</si>
  <si>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</si>
  <si>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</si>
  <si>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</si>
  <si>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</si>
  <si>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</si>
  <si>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</si>
  <si>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</si>
  <si>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</si>
  <si>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</si>
  <si>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</si>
  <si>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</si>
  <si>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</si>
  <si>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</si>
  <si>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</si>
  <si>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</si>
  <si>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</si>
  <si>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</si>
  <si>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</si>
  <si>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</si>
  <si>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</si>
  <si>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</si>
  <si>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</si>
  <si>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</si>
  <si>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</si>
  <si>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</si>
  <si>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</si>
  <si>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</si>
  <si>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</si>
  <si>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</si>
  <si>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</si>
  <si>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</si>
  <si>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</si>
  <si>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</si>
  <si>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</si>
  <si>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</si>
  <si>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</si>
  <si>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</si>
  <si>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</si>
  <si>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</si>
  <si>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</si>
  <si>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</si>
  <si>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</si>
  <si>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</si>
  <si>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</si>
  <si>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</si>
  <si>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</si>
  <si>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</si>
  <si>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</si>
  <si>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</si>
  <si>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</si>
  <si>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</si>
  <si>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</si>
  <si>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</si>
  <si>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</si>
  <si>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</si>
  <si>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</si>
  <si>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</si>
  <si>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</si>
  <si>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</si>
  <si>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</si>
  <si>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</si>
  <si>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</si>
  <si>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</si>
  <si>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</si>
  <si>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</si>
  <si>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</si>
  <si>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</si>
  <si>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</si>
  <si>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</si>
  <si>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</si>
  <si>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</si>
  <si>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</si>
  <si>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</si>
  <si>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</si>
  <si>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</si>
  <si>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</si>
  <si>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</si>
  <si>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</si>
  <si>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</si>
  <si>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</si>
  <si>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</si>
  <si>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</si>
  <si>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</si>
  <si>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</si>
  <si>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</si>
  <si>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</si>
  <si>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</si>
  <si>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</si>
  <si>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</si>
  <si>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</si>
  <si>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</si>
  <si>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</si>
  <si>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</si>
  <si>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</si>
  <si>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</si>
  <si>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</si>
  <si>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</si>
  <si>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</si>
  <si>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</si>
  <si>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</si>
  <si>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</si>
  <si>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</si>
  <si>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</si>
  <si>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</si>
  <si>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</si>
  <si>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</si>
  <si>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</si>
  <si>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</si>
  <si>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</si>
  <si>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</si>
  <si>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</si>
  <si>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</si>
  <si>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</si>
  <si>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</si>
  <si>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</si>
  <si>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</si>
  <si>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</si>
  <si>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</si>
  <si>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</si>
  <si>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</si>
  <si>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</si>
  <si>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</si>
  <si>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</si>
  <si>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</si>
  <si>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</si>
  <si>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</si>
  <si>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</si>
  <si>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</si>
  <si>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</si>
  <si>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</si>
  <si>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</si>
  <si>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</si>
  <si>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</si>
  <si>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</si>
  <si>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</si>
  <si>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</si>
  <si>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</si>
  <si>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</si>
  <si>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</si>
  <si>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</si>
  <si>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</si>
  <si>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</si>
  <si>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</si>
  <si>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</si>
  <si>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</si>
  <si>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</si>
  <si>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</si>
  <si>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</si>
  <si>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</si>
  <si>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</si>
  <si>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</si>
  <si>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</si>
  <si>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</si>
  <si>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</si>
  <si>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</si>
  <si>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</si>
  <si>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</si>
  <si>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</si>
  <si>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</si>
  <si>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</si>
  <si>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</si>
  <si>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</si>
  <si>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</si>
  <si>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</si>
  <si>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</si>
  <si>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</si>
  <si>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</si>
  <si>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</si>
  <si>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</si>
  <si>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</si>
  <si>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</si>
  <si>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</si>
  <si>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</si>
  <si>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</si>
  <si>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</si>
  <si>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</si>
  <si>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</si>
  <si>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</si>
  <si>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</si>
  <si>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</si>
  <si>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</si>
  <si>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</si>
  <si>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</si>
  <si>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</si>
  <si>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</si>
  <si>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</si>
  <si>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</si>
  <si>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</si>
  <si>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</si>
  <si>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</si>
  <si>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</si>
  <si>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</si>
  <si>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</si>
  <si>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</si>
  <si>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</si>
  <si>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</si>
  <si>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</si>
  <si>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</si>
  <si>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</si>
  <si>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</si>
  <si>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</si>
  <si>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</si>
  <si>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</si>
  <si>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</si>
  <si>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</si>
  <si>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</si>
  <si>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</si>
  <si>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</si>
  <si>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</si>
  <si>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</si>
  <si>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</si>
  <si>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</si>
  <si>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</si>
  <si>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</si>
  <si>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</si>
  <si>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</si>
  <si>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</si>
  <si>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</si>
  <si>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</si>
  <si>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</si>
  <si>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</si>
  <si>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</si>
  <si>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</si>
  <si>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</si>
  <si>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</si>
  <si>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</si>
  <si>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</si>
  <si>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</si>
  <si>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</si>
  <si>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</si>
  <si>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</si>
  <si>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</si>
  <si>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</si>
  <si>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</si>
  <si>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</si>
  <si>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</si>
  <si>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</si>
  <si>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</si>
  <si>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</si>
  <si>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</si>
  <si>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</si>
  <si>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</si>
  <si>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</si>
  <si>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</si>
  <si>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</si>
  <si>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</si>
  <si>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</si>
  <si>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</si>
  <si>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</si>
  <si>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</si>
  <si>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</si>
  <si>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</si>
  <si>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</si>
  <si>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</si>
  <si>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</si>
  <si>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</si>
  <si>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</si>
  <si>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</si>
  <si>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</si>
  <si>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</si>
  <si>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</si>
  <si>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</si>
  <si>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</si>
  <si>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</si>
  <si>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</si>
  <si>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</si>
  <si>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</si>
  <si>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</si>
  <si>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</si>
  <si>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</si>
  <si>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</si>
  <si>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</si>
  <si>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</si>
  <si>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</si>
  <si>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</si>
  <si>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</si>
  <si>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</si>
  <si>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</si>
  <si>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</si>
  <si>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</si>
  <si>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</si>
  <si>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</si>
  <si>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</si>
  <si>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</si>
  <si>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</si>
  <si>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</si>
  <si>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</si>
  <si>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</si>
  <si>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</si>
  <si>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</si>
  <si>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</si>
  <si>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</si>
  <si>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</si>
  <si>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</si>
  <si>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</si>
  <si>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</si>
  <si>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</si>
  <si>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</si>
  <si>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</si>
  <si>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</si>
  <si>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</si>
  <si>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</si>
  <si>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</si>
  <si>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</si>
  <si>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</si>
  <si>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</si>
  <si>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</si>
  <si>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</si>
  <si>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</si>
  <si>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</si>
  <si>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</si>
  <si>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</si>
  <si>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</si>
  <si>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</si>
  <si>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</si>
  <si>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</si>
  <si>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</si>
  <si>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</si>
  <si>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</si>
  <si>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</si>
  <si>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</si>
  <si>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</si>
  <si>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</si>
  <si>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</si>
  <si>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</si>
  <si>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</si>
  <si>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</si>
  <si>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</si>
  <si>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</si>
  <si>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</si>
  <si>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</si>
  <si>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</si>
  <si>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</si>
  <si>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</si>
  <si>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</si>
  <si>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</si>
  <si>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</si>
  <si>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</si>
  <si>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</si>
  <si>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</si>
  <si>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</si>
  <si>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</si>
  <si>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</si>
  <si>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</si>
  <si>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</si>
  <si>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</si>
  <si>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</si>
  <si>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</si>
  <si>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</si>
  <si>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</si>
  <si>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</si>
  <si>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</si>
  <si>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</si>
  <si>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</si>
  <si>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</si>
  <si>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</si>
  <si>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</si>
  <si>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</si>
  <si>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</si>
  <si>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</si>
  <si>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</si>
  <si>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</si>
  <si>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</si>
  <si>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</si>
  <si>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</si>
  <si>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</si>
  <si>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</si>
  <si>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</si>
  <si>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</si>
  <si>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</si>
  <si>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</si>
  <si>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</si>
  <si>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</si>
  <si>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</si>
  <si>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</si>
  <si>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</si>
  <si>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</si>
  <si>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</si>
  <si>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</si>
  <si>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</si>
  <si>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</si>
  <si>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</si>
  <si>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</si>
  <si>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</si>
  <si>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</si>
  <si>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</si>
  <si>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</si>
  <si>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</si>
  <si>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</si>
  <si>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</si>
  <si>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</si>
  <si>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</si>
  <si>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</si>
  <si>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</si>
  <si>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</si>
  <si>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</si>
  <si>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</si>
  <si>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</si>
  <si>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</si>
  <si>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</si>
  <si>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</si>
  <si>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</si>
  <si>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</si>
  <si>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</si>
  <si>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</si>
  <si>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</si>
  <si>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</si>
  <si>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</si>
  <si>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</si>
  <si>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</si>
  <si>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</si>
  <si>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</si>
  <si>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</si>
  <si>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</si>
  <si>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</si>
  <si>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</si>
  <si>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</si>
  <si>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</si>
  <si>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</si>
  <si>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</si>
  <si>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</si>
  <si>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</si>
  <si>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</si>
  <si>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</si>
  <si>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</si>
  <si>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</si>
  <si>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</si>
  <si>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</si>
  <si>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</si>
  <si>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</si>
  <si>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</si>
  <si>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</si>
  <si>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</si>
  <si>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</si>
  <si>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</si>
  <si>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</si>
  <si>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</si>
  <si>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</si>
  <si>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</si>
  <si>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</si>
  <si>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</si>
  <si>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</si>
  <si>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</si>
  <si>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</si>
  <si>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</si>
  <si>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</si>
  <si>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</si>
  <si>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</si>
  <si>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</si>
  <si>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</si>
  <si>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</si>
  <si>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</si>
  <si>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</si>
  <si>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</si>
  <si>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</si>
  <si>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</si>
  <si>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</si>
  <si>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</si>
  <si>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</si>
  <si>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</si>
  <si>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</si>
  <si>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</si>
  <si>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</si>
  <si>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</si>
  <si>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</si>
  <si>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</si>
  <si>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</si>
  <si>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</si>
  <si>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</si>
  <si>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</si>
  <si>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</si>
  <si>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</si>
  <si>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</si>
  <si>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</si>
  <si>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</si>
  <si>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</si>
  <si>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</si>
  <si>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</si>
  <si>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</si>
  <si>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</si>
  <si>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</si>
  <si>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</si>
  <si>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</si>
  <si>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</si>
  <si>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</si>
  <si>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</si>
  <si>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</si>
  <si>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</si>
  <si>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</si>
  <si>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</si>
  <si>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</si>
  <si>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</si>
  <si>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</si>
  <si>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</si>
  <si>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</si>
  <si>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</si>
  <si>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</si>
  <si>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</si>
  <si>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</si>
  <si>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</si>
  <si>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</si>
  <si>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</si>
  <si>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</si>
  <si>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</si>
  <si>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</si>
  <si>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</si>
  <si>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</si>
  <si>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</si>
  <si>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</si>
  <si>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</si>
  <si>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</si>
  <si>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</si>
  <si>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</si>
  <si>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</si>
  <si>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</si>
  <si>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</si>
  <si>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</si>
  <si>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</si>
  <si>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</si>
  <si>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</si>
  <si>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</si>
  <si>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</si>
  <si>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</si>
  <si>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</si>
  <si>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</si>
  <si>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</si>
  <si>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</si>
  <si>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</si>
  <si>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</si>
  <si>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</si>
  <si>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</si>
  <si>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</si>
  <si>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</si>
  <si>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</si>
  <si>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</si>
  <si>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</si>
  <si>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</si>
  <si>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</si>
  <si>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</si>
  <si>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</si>
  <si>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</si>
  <si>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</si>
  <si>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</si>
  <si>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</si>
  <si>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</si>
  <si>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</si>
  <si>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</si>
  <si>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</si>
  <si>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</si>
  <si>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</si>
  <si>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</si>
  <si>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</si>
  <si>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</si>
  <si>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</si>
  <si>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</si>
  <si>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</si>
  <si>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</si>
  <si>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</si>
  <si>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</si>
  <si>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</si>
  <si>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</si>
  <si>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</si>
  <si>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</si>
  <si>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</si>
  <si>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</si>
  <si>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</si>
  <si>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</si>
  <si>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</si>
  <si>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</si>
  <si>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</si>
  <si>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</si>
  <si>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</si>
  <si>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</si>
  <si>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</si>
  <si>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</si>
  <si>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</si>
  <si>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</si>
  <si>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</si>
  <si>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</si>
  <si>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</si>
  <si>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</si>
  <si>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</si>
  <si>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</si>
  <si>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</si>
  <si>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</si>
  <si>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</si>
  <si>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</si>
  <si>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</si>
  <si>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</si>
  <si>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</si>
  <si>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</si>
  <si>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</si>
  <si>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</si>
  <si>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</si>
  <si>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</si>
  <si>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</si>
  <si>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</si>
  <si>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</si>
  <si>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</si>
  <si>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</si>
  <si>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</si>
  <si>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</si>
  <si>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</si>
  <si>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</si>
  <si>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</si>
  <si>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</si>
  <si>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</si>
  <si>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</si>
  <si>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</si>
  <si>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</si>
  <si>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</si>
  <si>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</si>
  <si>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</si>
  <si>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</si>
  <si>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</si>
  <si>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</si>
  <si>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</si>
  <si>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</si>
  <si>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</si>
  <si>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</si>
  <si>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</si>
  <si>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</si>
  <si>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</si>
  <si>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</si>
  <si>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</si>
  <si>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</si>
  <si>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</si>
  <si>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</si>
  <si>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</si>
  <si>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</si>
  <si>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</si>
  <si>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</si>
  <si>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</si>
  <si>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</si>
  <si>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</si>
  <si>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</si>
  <si>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</si>
  <si>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</si>
  <si>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</si>
  <si>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</si>
  <si>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</si>
  <si>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</si>
  <si>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</si>
  <si>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</si>
  <si>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</si>
  <si>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</si>
  <si>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</si>
  <si>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</si>
  <si>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</si>
  <si>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</si>
  <si>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</si>
  <si>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</si>
  <si>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</si>
  <si>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</si>
  <si>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</si>
  <si>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</si>
  <si>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</si>
  <si>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</si>
  <si>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</si>
  <si>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</si>
  <si>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</si>
  <si>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</si>
  <si>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</si>
  <si>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</si>
  <si>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</si>
  <si>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</si>
  <si>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</si>
  <si>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</si>
  <si>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</si>
  <si>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</si>
  <si>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</si>
  <si>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</si>
  <si>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</si>
  <si>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</si>
  <si>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</si>
  <si>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</si>
  <si>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</si>
  <si>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</si>
  <si>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</si>
  <si>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</si>
  <si>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</si>
  <si>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</si>
  <si>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</si>
  <si>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</si>
  <si>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</si>
  <si>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</si>
  <si>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</si>
  <si>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</si>
  <si>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</si>
  <si>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</si>
  <si>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</si>
  <si>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</si>
  <si>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</si>
  <si>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</si>
  <si>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</si>
  <si>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</si>
  <si>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</si>
  <si>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</si>
  <si>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</si>
  <si>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</si>
  <si>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</si>
  <si>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</si>
  <si>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</si>
  <si>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</si>
  <si>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</si>
  <si>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</si>
  <si>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</si>
  <si>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</si>
  <si>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</si>
  <si>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</si>
  <si>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</si>
  <si>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</si>
  <si>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</si>
  <si>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</si>
  <si>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</si>
  <si>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</si>
  <si>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</si>
  <si>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</si>
  <si>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</si>
  <si>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</si>
  <si>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</si>
  <si>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</si>
  <si>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</si>
  <si>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</si>
  <si>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</si>
  <si>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</si>
  <si>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</si>
  <si>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</si>
  <si>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</si>
  <si>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</si>
  <si>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</si>
  <si>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</si>
  <si>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</si>
  <si>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</si>
  <si>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</si>
  <si>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</si>
  <si>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</si>
  <si>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</si>
  <si>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</si>
  <si>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</si>
  <si>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</si>
  <si>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</si>
  <si>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</si>
  <si>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</si>
  <si>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</si>
  <si>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</si>
  <si>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</si>
  <si>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</si>
  <si>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</si>
  <si>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</si>
  <si>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</si>
  <si>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</si>
  <si>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</si>
  <si>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</si>
  <si>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</si>
  <si>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</si>
  <si>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</si>
  <si>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</si>
  <si>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</si>
  <si>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</si>
  <si>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</si>
  <si>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</si>
  <si>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</si>
  <si>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</si>
  <si>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</si>
  <si>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</si>
  <si>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</si>
  <si>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</si>
  <si>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</si>
  <si>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</si>
  <si>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</si>
  <si>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</si>
  <si>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</si>
  <si>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</si>
  <si>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</si>
  <si>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</si>
  <si>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</si>
  <si>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</si>
  <si>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</si>
  <si>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</si>
  <si>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</si>
  <si>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</si>
  <si>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</si>
  <si>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</si>
  <si>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</si>
  <si>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</si>
  <si>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</si>
  <si>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</si>
  <si>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</si>
  <si>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</si>
  <si>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</si>
  <si>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</si>
  <si>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</si>
  <si>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</si>
  <si>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</si>
  <si>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</si>
  <si>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</si>
  <si>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</si>
  <si>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</si>
  <si>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</si>
  <si>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</si>
  <si>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</si>
  <si>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</si>
  <si>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</si>
  <si>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</si>
  <si>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</si>
  <si>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</si>
  <si>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</si>
  <si>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</si>
  <si>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</si>
  <si>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</si>
  <si>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</si>
  <si>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</si>
  <si>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</si>
  <si>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</si>
  <si>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</si>
  <si>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</si>
  <si>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</si>
  <si>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</si>
  <si>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</si>
  <si>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</si>
  <si>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</si>
  <si>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</si>
  <si>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</si>
  <si>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</si>
  <si>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</si>
  <si>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</si>
  <si>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</si>
  <si>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</si>
  <si>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</si>
  <si>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</si>
  <si>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</si>
  <si>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</si>
  <si>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</si>
  <si>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</si>
  <si>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</si>
  <si>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</si>
  <si>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</si>
  <si>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</si>
  <si>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</si>
  <si>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</si>
  <si>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</si>
  <si>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</si>
  <si>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</si>
  <si>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</si>
  <si>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</si>
  <si>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</si>
  <si>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</si>
  <si>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</si>
  <si>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</si>
  <si>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</si>
  <si>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</si>
  <si>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</si>
  <si>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</si>
  <si>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</si>
  <si>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</si>
  <si>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</si>
  <si>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</si>
  <si>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</si>
  <si>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</si>
  <si>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</si>
  <si>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</si>
  <si>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</si>
  <si>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</si>
  <si>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</si>
  <si>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</si>
  <si>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</si>
  <si>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</si>
  <si>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</si>
  <si>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</si>
  <si>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</si>
  <si>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</si>
  <si>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</si>
  <si>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</si>
  <si>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</si>
  <si>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</si>
  <si>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</si>
  <si>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</si>
  <si>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</si>
  <si>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</si>
  <si>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</si>
  <si>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</si>
  <si>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</si>
  <si>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</si>
  <si>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</si>
  <si>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</si>
  <si>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</si>
  <si>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</si>
  <si>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</si>
  <si>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</si>
  <si>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</si>
  <si>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</si>
  <si>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</si>
  <si>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</si>
  <si>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</si>
  <si>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</si>
  <si>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</si>
  <si>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</si>
  <si>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</si>
  <si>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</si>
  <si>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</si>
  <si>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</si>
  <si>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</si>
  <si>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</si>
  <si>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</si>
  <si>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</si>
  <si>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</si>
  <si>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</si>
  <si>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</si>
  <si>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</si>
  <si>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</si>
  <si>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</si>
  <si>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</si>
  <si>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</si>
  <si>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</si>
  <si>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</si>
  <si>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</si>
  <si>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</si>
  <si>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</si>
  <si>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</si>
  <si>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</si>
  <si>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</si>
  <si>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</si>
  <si>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</si>
  <si>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</si>
  <si>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</si>
  <si>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</si>
  <si>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</si>
  <si>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</si>
  <si>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</si>
  <si>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</si>
  <si>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</si>
  <si>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</si>
  <si>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</si>
  <si>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</si>
  <si>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</si>
  <si>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</si>
  <si>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</si>
  <si>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</si>
  <si>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</si>
  <si>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</si>
  <si>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</si>
  <si>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</si>
  <si>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</si>
  <si>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</si>
  <si>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</si>
  <si>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</si>
  <si>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</si>
  <si>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</si>
  <si>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</si>
  <si>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</si>
  <si>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</si>
  <si>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</si>
  <si>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</si>
  <si>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</si>
  <si>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</si>
  <si>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</si>
  <si>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</si>
  <si>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</si>
  <si>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</si>
  <si>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</si>
  <si>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</si>
  <si>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</si>
  <si>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</si>
  <si>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</si>
  <si>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</si>
  <si>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</si>
  <si>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</si>
  <si>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</si>
  <si>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</si>
  <si>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</si>
  <si>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</si>
  <si>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</si>
  <si>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</si>
  <si>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</si>
  <si>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</si>
  <si>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</si>
  <si>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</si>
  <si>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</si>
  <si>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</si>
  <si>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</si>
  <si>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</si>
  <si>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</si>
  <si>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</si>
  <si>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</si>
  <si>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</si>
  <si>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</si>
  <si>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</si>
  <si>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</si>
  <si>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</si>
  <si>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</si>
  <si>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</si>
  <si>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</si>
  <si>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</si>
  <si>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</si>
  <si>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</si>
  <si>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</si>
  <si>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</si>
  <si>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</si>
  <si>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</si>
  <si>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</si>
  <si>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</si>
  <si>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</si>
  <si>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</si>
  <si>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</si>
  <si>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</si>
  <si>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</si>
  <si>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</si>
  <si>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</si>
  <si>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</si>
  <si>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</si>
  <si>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</si>
  <si>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</si>
  <si>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</si>
  <si>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</si>
  <si>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</si>
  <si>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</si>
  <si>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</si>
  <si>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</si>
  <si>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</si>
  <si>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</si>
  <si>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</si>
  <si>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</si>
  <si>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</si>
  <si>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</si>
  <si>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</si>
  <si>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</si>
  <si>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</si>
  <si>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</si>
  <si>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</si>
  <si>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</si>
  <si>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</si>
  <si>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</si>
  <si>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</si>
  <si>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</si>
  <si>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</si>
  <si>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</si>
  <si>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</si>
  <si>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</si>
  <si>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</si>
  <si>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</si>
  <si>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</si>
  <si>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</si>
  <si>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</si>
  <si>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</si>
  <si>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</si>
  <si>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</si>
  <si>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</si>
  <si>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</si>
  <si>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</si>
  <si>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</si>
  <si>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</si>
  <si>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</si>
  <si>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</si>
  <si>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</si>
  <si>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</si>
  <si>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</si>
  <si>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</si>
  <si>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</si>
  <si>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</si>
  <si>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</si>
  <si>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</si>
  <si>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</si>
  <si>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</si>
  <si>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</si>
  <si>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</si>
  <si>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</si>
  <si>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</si>
  <si>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</si>
  <si>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</si>
  <si>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</si>
  <si>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</si>
  <si>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</si>
  <si>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</si>
  <si>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</si>
  <si>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</si>
  <si>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</si>
  <si>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</si>
  <si>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</si>
  <si>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</si>
  <si>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</si>
  <si>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</si>
  <si>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</si>
  <si>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</si>
  <si>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</si>
  <si>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</si>
  <si>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</si>
  <si>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</si>
  <si>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</si>
  <si>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</si>
  <si>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</si>
  <si>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</si>
  <si>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</si>
  <si>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</si>
  <si>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</si>
  <si>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</si>
  <si>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</si>
  <si>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</si>
  <si>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</si>
  <si>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</si>
  <si>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</si>
  <si>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</si>
  <si>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</si>
  <si>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</si>
  <si>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</si>
  <si>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</si>
  <si>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</si>
  <si>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</si>
  <si>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</si>
  <si>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</si>
  <si>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</si>
  <si>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</si>
  <si>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</si>
  <si>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</si>
  <si>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</si>
  <si>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</si>
  <si>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</si>
  <si>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</si>
  <si>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</si>
  <si>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</si>
  <si>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</si>
  <si>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</si>
  <si>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</si>
  <si>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</si>
  <si>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</si>
  <si>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</si>
  <si>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</si>
  <si>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</si>
  <si>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</si>
  <si>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</si>
  <si>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</si>
  <si>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</si>
  <si>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</si>
  <si>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</si>
  <si>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</si>
  <si>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</si>
  <si>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</si>
  <si>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</si>
  <si>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</si>
  <si>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</si>
  <si>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</si>
  <si>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</si>
  <si>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</si>
  <si>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</si>
  <si>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</si>
  <si>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</si>
  <si>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</si>
  <si>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</si>
  <si>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</si>
  <si>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</si>
  <si>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</si>
  <si>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</si>
  <si>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</si>
  <si>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</si>
  <si>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</si>
  <si>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</si>
  <si>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</si>
  <si>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</si>
  <si>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</si>
  <si>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</si>
  <si>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</si>
  <si>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</si>
  <si>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</si>
  <si>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</si>
  <si>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</si>
  <si>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</si>
  <si>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</si>
  <si>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</si>
  <si>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</si>
  <si>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</si>
  <si>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</si>
  <si>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</si>
  <si>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</si>
  <si>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</si>
  <si>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</si>
  <si>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</si>
  <si>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</si>
  <si>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</si>
  <si>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</si>
  <si>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</si>
  <si>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</si>
  <si>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</si>
  <si>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</si>
  <si>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</si>
  <si>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</si>
  <si>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</si>
  <si>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</si>
  <si>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</si>
  <si>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</si>
  <si>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</si>
  <si>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</si>
  <si>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</si>
  <si>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</si>
  <si>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</si>
  <si>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</si>
  <si>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</si>
  <si>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</si>
  <si>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</si>
  <si>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</si>
  <si>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</si>
  <si>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</si>
  <si>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</si>
  <si>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</si>
  <si>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</si>
  <si>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</si>
  <si>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</si>
  <si>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</si>
  <si>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</si>
  <si>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</si>
  <si>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</si>
  <si>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</si>
  <si>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</si>
  <si>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</si>
  <si>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</si>
  <si>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</si>
  <si>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</si>
  <si>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</si>
  <si>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</si>
  <si>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</si>
  <si>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</si>
  <si>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</si>
  <si>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</si>
  <si>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</si>
  <si>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</si>
  <si>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</si>
  <si>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</si>
  <si>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</si>
  <si>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</si>
  <si>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</si>
  <si>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</si>
  <si>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</si>
  <si>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</si>
  <si>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</si>
  <si>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</si>
  <si>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</si>
  <si>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</si>
  <si>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</si>
  <si>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</si>
  <si>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</si>
  <si>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</si>
  <si>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</si>
  <si>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</si>
  <si>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</si>
  <si>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</si>
  <si>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</si>
  <si>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</si>
  <si>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</si>
  <si>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</si>
  <si>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</si>
  <si>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</si>
  <si>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</si>
  <si>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</si>
  <si>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</si>
  <si>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</si>
  <si>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</si>
  <si>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</si>
  <si>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</si>
  <si>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</si>
  <si>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</si>
  <si>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</si>
  <si>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</si>
  <si>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</si>
  <si>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</si>
  <si>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</si>
  <si>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</si>
  <si>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</si>
  <si>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</si>
  <si>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</si>
  <si>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</si>
  <si>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</si>
  <si>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</si>
  <si>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</si>
  <si>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</si>
  <si>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</si>
  <si>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</si>
  <si>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</si>
  <si>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</si>
  <si>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</si>
  <si>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</si>
  <si>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</si>
  <si>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</si>
  <si>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</si>
  <si>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</si>
  <si>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</si>
  <si>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</si>
  <si>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</si>
  <si>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</si>
  <si>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</si>
  <si>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</si>
  <si>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</si>
  <si>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</si>
  <si>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</si>
  <si>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</si>
  <si>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</si>
  <si>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</si>
  <si>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</si>
  <si>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</si>
  <si>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</si>
  <si>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</si>
  <si>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</si>
  <si>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</si>
  <si>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</si>
  <si>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</si>
  <si>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</si>
  <si>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</si>
  <si>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</si>
  <si>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</si>
  <si>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</si>
  <si>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</si>
  <si>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</si>
  <si>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</si>
  <si>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</si>
  <si>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</si>
  <si>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</si>
  <si>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</si>
  <si>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</si>
  <si>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</si>
  <si>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</si>
  <si>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</si>
  <si>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</si>
  <si>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</si>
  <si>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</si>
  <si>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</si>
  <si>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</si>
  <si>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</si>
  <si>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</si>
  <si>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</si>
  <si>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</si>
  <si>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</si>
  <si>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</si>
  <si>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</si>
  <si>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</si>
  <si>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</si>
  <si>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</si>
  <si>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</si>
  <si>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</si>
  <si>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</si>
  <si>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</si>
  <si>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</si>
  <si>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</si>
  <si>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</si>
  <si>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</si>
  <si>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</si>
  <si>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</si>
  <si>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</si>
  <si>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</si>
  <si>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</si>
  <si>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</si>
  <si>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</si>
  <si>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</si>
  <si>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</si>
  <si>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</si>
  <si>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</si>
  <si>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</si>
  <si>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</si>
  <si>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</si>
  <si>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</si>
  <si>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</si>
  <si>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</si>
  <si>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</si>
  <si>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</si>
  <si>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</si>
  <si>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</si>
  <si>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</si>
  <si>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</si>
  <si>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</si>
  <si>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</si>
  <si>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</si>
  <si>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</si>
  <si>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</si>
  <si>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</si>
  <si>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</si>
  <si>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</si>
  <si>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</si>
  <si>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</si>
  <si>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</si>
  <si>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</si>
  <si>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</si>
  <si>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</si>
  <si>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</si>
  <si>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</si>
  <si>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</si>
  <si>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</si>
  <si>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</si>
  <si>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</si>
  <si>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</si>
  <si>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</si>
  <si>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</si>
  <si>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</si>
  <si>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</si>
  <si>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</si>
  <si>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</si>
  <si>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</si>
  <si>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</si>
  <si>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</si>
  <si>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</si>
  <si>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</si>
  <si>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</si>
  <si>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</si>
  <si>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</si>
  <si>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</si>
  <si>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</si>
  <si>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</si>
  <si>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</si>
  <si>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</si>
  <si>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</si>
  <si>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</si>
  <si>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</si>
  <si>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</si>
  <si>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</si>
  <si>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</si>
  <si>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</si>
  <si>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</si>
  <si>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</si>
  <si>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</si>
  <si>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</si>
  <si>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</si>
  <si>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</si>
  <si>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</si>
  <si>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</si>
  <si>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</si>
  <si>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</si>
  <si>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</si>
  <si>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</si>
  <si>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</si>
  <si>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</si>
  <si>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</si>
  <si>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</si>
  <si>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</si>
  <si>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</si>
  <si>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</si>
  <si>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</si>
  <si>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</si>
  <si>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</si>
  <si>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</si>
  <si>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</si>
  <si>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</si>
  <si>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</si>
  <si>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</si>
  <si>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</si>
  <si>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</si>
  <si>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</si>
  <si>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</si>
  <si>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</si>
  <si>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</si>
  <si>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</si>
  <si>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</si>
  <si>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</si>
  <si>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</si>
  <si>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</si>
  <si>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</si>
  <si>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</si>
  <si>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</si>
  <si>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</si>
  <si>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</si>
  <si>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</si>
  <si>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</si>
  <si>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</si>
  <si>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</si>
  <si>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</si>
  <si>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</si>
  <si>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</si>
  <si>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</si>
  <si>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</si>
  <si>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</si>
  <si>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</si>
  <si>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</si>
  <si>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</si>
  <si>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</si>
  <si>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</si>
  <si>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</si>
  <si>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</si>
  <si>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</si>
  <si>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</si>
  <si>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</si>
  <si>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</si>
  <si>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</si>
  <si>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</si>
  <si>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</si>
  <si>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</si>
  <si>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</si>
  <si>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</si>
  <si>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</si>
  <si>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</si>
  <si>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</si>
  <si>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</si>
  <si>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</si>
  <si>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</si>
  <si>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</si>
  <si>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</si>
  <si>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</si>
  <si>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</si>
  <si>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</si>
  <si>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</si>
  <si>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</si>
  <si>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</si>
  <si>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</si>
  <si>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</si>
  <si>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</si>
  <si>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</si>
  <si>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</si>
  <si>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</si>
  <si>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</si>
  <si>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</si>
  <si>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</si>
  <si>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</si>
  <si>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</si>
  <si>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</si>
  <si>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</si>
  <si>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</si>
  <si>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</si>
  <si>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</si>
  <si>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</si>
  <si>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</si>
  <si>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</si>
  <si>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</si>
  <si>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</si>
  <si>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</si>
  <si>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</si>
  <si>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</si>
  <si>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</si>
  <si>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</si>
  <si>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</si>
  <si>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</si>
  <si>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</si>
  <si>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</si>
  <si>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</si>
  <si>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</si>
  <si>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</si>
  <si>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</si>
  <si>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</si>
  <si>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</si>
  <si>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</si>
  <si>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</si>
  <si>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</si>
  <si>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</si>
  <si>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</si>
  <si>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</si>
  <si>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</si>
  <si>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</si>
  <si>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</si>
  <si>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</si>
  <si>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</si>
  <si>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</si>
  <si>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</si>
  <si>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</si>
  <si>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</si>
  <si>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</si>
  <si>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</si>
  <si>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</si>
  <si>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</si>
  <si>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</si>
  <si>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</si>
  <si>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</si>
  <si>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</si>
  <si>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</si>
  <si>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</si>
  <si>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</si>
  <si>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</si>
  <si>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</si>
  <si>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</si>
  <si>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</si>
  <si>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</si>
  <si>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</si>
  <si>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</si>
  <si>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</si>
  <si>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</si>
  <si>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</si>
  <si>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</si>
  <si>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</si>
  <si>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</si>
  <si>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</si>
  <si>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</si>
  <si>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</si>
  <si>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</si>
  <si>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</si>
  <si>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</si>
  <si>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</si>
  <si>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</si>
  <si>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</si>
  <si>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</si>
  <si>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</si>
  <si>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</si>
  <si>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</si>
  <si>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</si>
  <si>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</si>
  <si>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</si>
  <si>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</si>
  <si>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</si>
  <si>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</si>
  <si>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</si>
  <si>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</si>
  <si>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</si>
  <si>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</si>
  <si>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</si>
  <si>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</si>
  <si>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</si>
  <si>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</si>
  <si>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</si>
  <si>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</si>
  <si>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</si>
  <si>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</si>
  <si>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</si>
  <si>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</si>
  <si>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</si>
  <si>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</si>
  <si>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</si>
  <si>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</si>
  <si>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</si>
  <si>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</si>
  <si>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</si>
  <si>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</si>
  <si>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</si>
  <si>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</si>
  <si>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</si>
  <si>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</si>
  <si>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</si>
  <si>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</si>
  <si>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</si>
  <si>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</si>
  <si>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</si>
  <si>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</si>
  <si>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</si>
  <si>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</si>
  <si>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</si>
  <si>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</si>
  <si>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</si>
  <si>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</si>
  <si>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</si>
  <si>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</si>
  <si>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</si>
  <si>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</si>
  <si>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</si>
  <si>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</si>
  <si>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</si>
  <si>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</si>
  <si>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</si>
  <si>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</si>
  <si>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</si>
  <si>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</si>
  <si>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</si>
  <si>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</si>
  <si>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</si>
  <si>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</si>
  <si>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</si>
  <si>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</si>
  <si>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</si>
  <si>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</si>
  <si>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</si>
  <si>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</si>
  <si>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</si>
  <si>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</si>
  <si>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</si>
  <si>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</si>
  <si>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</si>
  <si>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</si>
  <si>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</si>
  <si>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</si>
  <si>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</si>
  <si>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</si>
  <si>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</si>
  <si>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</si>
  <si>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</si>
  <si>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</si>
  <si>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</si>
  <si>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</si>
  <si>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</si>
  <si>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</si>
  <si>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</si>
  <si>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</si>
  <si>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</si>
  <si>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</si>
  <si>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</si>
  <si>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</si>
  <si>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</si>
  <si>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</si>
  <si>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</si>
  <si>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</si>
  <si>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</si>
  <si>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</si>
  <si>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</si>
  <si>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</si>
  <si>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</si>
  <si>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</si>
  <si>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</si>
  <si>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</si>
  <si>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</si>
  <si>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</si>
  <si>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</si>
  <si>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</si>
  <si>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</si>
  <si>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</si>
  <si>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</si>
  <si>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</si>
  <si>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</si>
  <si>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</si>
  <si>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</si>
  <si>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</si>
  <si>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</si>
  <si>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</si>
  <si>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</si>
  <si>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</si>
  <si>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</si>
  <si>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</si>
  <si>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</si>
  <si>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</si>
  <si>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</si>
  <si>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</si>
  <si>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</si>
  <si>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</si>
  <si>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</si>
  <si>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</si>
  <si>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</si>
  <si>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</si>
  <si>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</si>
  <si>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</si>
  <si>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</si>
  <si>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</si>
  <si>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</si>
  <si>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</si>
  <si>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</si>
  <si>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</si>
  <si>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</si>
  <si>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</si>
  <si>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</si>
  <si>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</si>
  <si>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</si>
  <si>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</si>
  <si>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</si>
  <si>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</si>
  <si>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</si>
  <si>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</si>
  <si>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</si>
  <si>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</si>
  <si>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</si>
  <si>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</si>
  <si>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</si>
  <si>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</si>
  <si>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</si>
  <si>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</si>
  <si>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</si>
  <si>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</si>
  <si>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</si>
  <si>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</si>
  <si>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</si>
  <si>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</si>
  <si>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</si>
  <si>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</si>
  <si>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</si>
  <si>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</si>
  <si>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</si>
  <si>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</si>
  <si>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</si>
  <si>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</si>
  <si>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</si>
  <si>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</si>
  <si>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</si>
  <si>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</si>
  <si>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</si>
  <si>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</si>
  <si>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</si>
  <si>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</si>
  <si>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</si>
  <si>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</si>
  <si>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</si>
  <si>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</si>
  <si>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</si>
  <si>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</si>
  <si>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</si>
  <si>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</si>
  <si>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</si>
  <si>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</si>
  <si>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</si>
  <si>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</si>
  <si>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</si>
  <si>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</si>
  <si>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</si>
  <si>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</si>
  <si>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</si>
  <si>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</si>
  <si>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</si>
  <si>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</si>
  <si>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</si>
  <si>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</si>
  <si>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</si>
  <si>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</si>
  <si>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</si>
  <si>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</si>
  <si>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</si>
  <si>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</si>
  <si>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</si>
  <si>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</si>
  <si>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</si>
  <si>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</si>
  <si>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</si>
  <si>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</si>
  <si>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</si>
  <si>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</si>
  <si>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</si>
  <si>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</si>
  <si>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</si>
  <si>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</si>
  <si>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</si>
  <si>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</si>
  <si>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</si>
  <si>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</si>
  <si>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</si>
  <si>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</si>
  <si>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</si>
  <si>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</si>
  <si>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</si>
  <si>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</si>
  <si>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</si>
  <si>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</si>
  <si>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</si>
  <si>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</si>
  <si>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</si>
  <si>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</si>
  <si>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</si>
  <si>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</si>
  <si>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</si>
  <si>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</si>
  <si>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</si>
  <si>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</si>
  <si>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</si>
  <si>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</si>
  <si>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</si>
  <si>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</si>
  <si>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</si>
  <si>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</si>
  <si>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</si>
  <si>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</si>
  <si>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</si>
  <si>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</si>
  <si>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</si>
  <si>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</si>
  <si>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</si>
  <si>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</si>
  <si>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</si>
  <si>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</si>
  <si>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</si>
  <si>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</si>
  <si>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</si>
  <si>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</si>
  <si>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</si>
  <si>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</si>
  <si>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</si>
  <si>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</si>
  <si>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</si>
  <si>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</si>
  <si>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</si>
  <si>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</si>
  <si>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</si>
  <si>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</si>
  <si>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</si>
  <si>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</si>
  <si>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</si>
  <si>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</si>
  <si>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</si>
  <si>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</si>
  <si>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</si>
  <si>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</si>
  <si>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</si>
  <si>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</si>
  <si>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</si>
  <si>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</si>
  <si>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</si>
  <si>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</si>
  <si>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</si>
  <si>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</si>
  <si>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</si>
  <si>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</si>
  <si>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</si>
  <si>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</si>
  <si>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</si>
  <si>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</si>
  <si>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</si>
  <si>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</si>
  <si>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</si>
  <si>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</si>
  <si>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</si>
  <si>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</si>
  <si>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</si>
  <si>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</si>
  <si>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</si>
  <si>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</si>
  <si>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</si>
  <si>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</si>
  <si>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</si>
  <si>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</si>
  <si>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</si>
  <si>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</si>
  <si>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</si>
  <si>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</si>
  <si>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</si>
  <si>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</si>
  <si>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</si>
  <si>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</si>
  <si>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</si>
  <si>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</si>
  <si>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</si>
  <si>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</si>
  <si>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</si>
  <si>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</si>
  <si>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</si>
  <si>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</si>
  <si>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</si>
  <si>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</si>
  <si>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</si>
  <si>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</si>
  <si>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</si>
  <si>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</si>
  <si>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</si>
  <si>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</si>
  <si>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</si>
  <si>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</si>
  <si>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</si>
  <si>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</si>
  <si>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</si>
  <si>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</si>
  <si>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</si>
  <si>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</si>
  <si>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</si>
  <si>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</si>
  <si>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</si>
  <si>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</si>
  <si>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</si>
  <si>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</si>
  <si>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</si>
  <si>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</si>
  <si>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</si>
  <si>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</si>
  <si>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</si>
  <si>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</si>
  <si>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</si>
  <si>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</si>
  <si>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</si>
  <si>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</si>
  <si>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</si>
  <si>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</si>
  <si>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</si>
  <si>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</si>
  <si>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</si>
  <si>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</si>
  <si>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</si>
  <si>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</si>
  <si>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</si>
  <si>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</si>
  <si>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</si>
  <si>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</si>
  <si>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</si>
  <si>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</si>
  <si>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</si>
  <si>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</si>
  <si>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</si>
  <si>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</si>
  <si>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</si>
  <si>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</si>
  <si>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</si>
  <si>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</si>
  <si>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</si>
  <si>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</si>
  <si>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</si>
  <si>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</si>
  <si>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</si>
  <si>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</si>
  <si>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</si>
  <si>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</si>
  <si>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</si>
  <si>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</si>
  <si>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</si>
  <si>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</si>
  <si>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</si>
  <si>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</si>
  <si>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</si>
  <si>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</si>
  <si>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</si>
  <si>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</si>
  <si>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</si>
  <si>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</si>
  <si>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</si>
  <si>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</si>
  <si>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</si>
  <si>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</si>
  <si>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</si>
  <si>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</si>
  <si>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</si>
  <si>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</si>
  <si>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</si>
  <si>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</si>
  <si>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</si>
  <si>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</si>
  <si>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</si>
  <si>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</si>
  <si>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</si>
  <si>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</si>
  <si>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</si>
  <si>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</si>
  <si>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</si>
  <si>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</si>
  <si>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</si>
  <si>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</si>
  <si>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</si>
  <si>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</si>
  <si>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</si>
  <si>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</si>
  <si>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</si>
  <si>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</si>
  <si>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</si>
  <si>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</si>
  <si>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</si>
  <si>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</si>
  <si>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</si>
  <si>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</si>
  <si>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</si>
  <si>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</si>
  <si>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</si>
  <si>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</si>
  <si>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</si>
  <si>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</si>
  <si>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</si>
  <si>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</si>
  <si>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</si>
  <si>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</si>
  <si>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</si>
  <si>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</si>
  <si>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</si>
  <si>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</si>
  <si>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</si>
  <si>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</si>
  <si>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</si>
  <si>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</si>
  <si>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</si>
  <si>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</si>
  <si>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</si>
  <si>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</si>
  <si>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</si>
  <si>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</si>
  <si>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</si>
  <si>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</si>
  <si>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</si>
  <si>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</si>
  <si>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</si>
  <si>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</si>
  <si>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</si>
  <si>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</si>
  <si>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</si>
  <si>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</si>
  <si>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</si>
  <si>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</si>
  <si>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</si>
  <si>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</si>
  <si>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</si>
  <si>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</si>
  <si>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</si>
  <si>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</si>
  <si>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</si>
  <si>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</si>
  <si>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</si>
  <si>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</si>
  <si>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</si>
  <si>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</si>
  <si>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</si>
  <si>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</si>
  <si>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</si>
  <si>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</si>
  <si>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</si>
  <si>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</si>
  <si>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</si>
  <si>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</si>
  <si>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</si>
  <si>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</si>
  <si>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</si>
  <si>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</si>
  <si>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</si>
  <si>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</si>
  <si>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</si>
  <si>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</si>
  <si>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</si>
  <si>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</si>
  <si>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</si>
  <si>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</si>
  <si>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</si>
  <si>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</si>
  <si>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</si>
  <si>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</si>
  <si>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</si>
  <si>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</si>
  <si>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</si>
  <si>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</si>
  <si>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</si>
  <si>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</si>
  <si>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</si>
  <si>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</si>
  <si>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</si>
  <si>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</si>
  <si>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</si>
  <si>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</si>
  <si>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</si>
  <si>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</si>
  <si>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</si>
  <si>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</si>
  <si>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</si>
  <si>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</si>
  <si>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</si>
  <si>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</si>
  <si>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</si>
  <si>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</si>
  <si>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</si>
  <si>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</si>
  <si>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</si>
  <si>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</si>
  <si>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</si>
  <si>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</si>
  <si>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</si>
  <si>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</si>
  <si>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</si>
  <si>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</si>
  <si>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</si>
  <si>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</si>
  <si>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</si>
  <si>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</si>
  <si>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</si>
  <si>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</si>
  <si>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</si>
  <si>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</si>
  <si>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</si>
  <si>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</si>
  <si>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</si>
  <si>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</si>
  <si>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</si>
  <si>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</si>
  <si>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</si>
  <si>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</si>
  <si>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</si>
  <si>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</si>
  <si>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</si>
  <si>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</si>
  <si>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</si>
  <si>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</si>
  <si>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</si>
  <si>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</si>
  <si>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</si>
  <si>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</si>
  <si>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</si>
  <si>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</si>
  <si>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</si>
  <si>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</si>
  <si>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</si>
  <si>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</si>
  <si>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</si>
  <si>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</si>
  <si>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</si>
  <si>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</si>
  <si>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</si>
  <si>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</si>
  <si>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</si>
  <si>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</si>
  <si>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</si>
  <si>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</si>
  <si>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</si>
  <si>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</si>
  <si>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</si>
  <si>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</si>
  <si>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</si>
  <si>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</si>
  <si>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</si>
  <si>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</si>
  <si>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</si>
  <si>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</si>
  <si>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</si>
  <si>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</si>
  <si>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</si>
  <si>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</si>
  <si>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</si>
  <si>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</si>
  <si>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</si>
  <si>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</si>
  <si>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</si>
  <si>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</si>
  <si>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</si>
  <si>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</si>
  <si>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</si>
  <si>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</si>
  <si>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</si>
  <si>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</si>
  <si>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</si>
  <si>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</si>
  <si>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</si>
  <si>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</si>
  <si>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</si>
  <si>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</si>
  <si>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</si>
  <si>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</si>
  <si>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</si>
  <si>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</si>
  <si>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</si>
  <si>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</si>
  <si>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</si>
  <si>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</si>
  <si>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</si>
  <si>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</si>
  <si>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</si>
  <si>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</si>
  <si>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</si>
  <si>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</si>
  <si>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</si>
  <si>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</si>
  <si>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</si>
  <si>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</si>
  <si>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</si>
  <si>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</si>
  <si>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</si>
  <si>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</si>
  <si>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</si>
  <si>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</si>
  <si>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</si>
  <si>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</si>
  <si>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</si>
  <si>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</si>
  <si>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</si>
  <si>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</si>
  <si>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</si>
  <si>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</si>
  <si>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</si>
  <si>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</si>
  <si>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</si>
  <si>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</si>
  <si>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</si>
  <si>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</si>
  <si>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</si>
  <si>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</si>
  <si>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</si>
  <si>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</si>
  <si>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</si>
  <si>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</si>
  <si>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</si>
  <si>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</si>
  <si>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</si>
  <si>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</si>
  <si>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</si>
  <si>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</si>
  <si>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</si>
  <si>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</si>
  <si>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</si>
  <si>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</si>
  <si>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</si>
  <si>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</si>
  <si>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</si>
  <si>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</si>
  <si>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</si>
  <si>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</si>
  <si>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</si>
  <si>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</si>
  <si>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</si>
  <si>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</si>
  <si>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</si>
  <si>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</si>
  <si>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</si>
  <si>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</si>
  <si>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</si>
  <si>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</si>
  <si>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</si>
  <si>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</si>
  <si>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</si>
  <si>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</si>
  <si>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</si>
  <si>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</si>
  <si>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</si>
  <si>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</si>
  <si>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</si>
  <si>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</si>
  <si>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</si>
  <si>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</si>
  <si>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</si>
  <si>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</si>
  <si>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</si>
  <si>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</si>
  <si>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</si>
  <si>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</si>
  <si>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</si>
  <si>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</si>
  <si>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</si>
  <si>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</si>
  <si>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</si>
  <si>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</si>
  <si>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</si>
  <si>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</si>
  <si>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</si>
  <si>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</si>
  <si>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</si>
  <si>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</si>
  <si>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</si>
  <si>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</si>
  <si>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</si>
  <si>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</si>
  <si>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</si>
  <si>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</si>
  <si>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</si>
  <si>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</si>
  <si>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</si>
  <si>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</si>
  <si>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</si>
  <si>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</si>
  <si>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</si>
  <si>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</si>
  <si>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</si>
  <si>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</si>
  <si>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</si>
  <si>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</si>
  <si>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</si>
  <si>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</si>
  <si>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</si>
  <si>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</si>
  <si>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</si>
  <si>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</si>
  <si>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</si>
  <si>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</si>
  <si>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</si>
  <si>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</si>
  <si>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</si>
  <si>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</si>
  <si>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</si>
  <si>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</si>
  <si>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</si>
  <si>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</si>
  <si>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</si>
  <si>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</si>
  <si>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</si>
  <si>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</si>
  <si>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</si>
  <si>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</si>
  <si>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</si>
  <si>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</si>
  <si>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</si>
  <si>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</si>
  <si>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</si>
  <si>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</si>
  <si>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</si>
  <si>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</si>
  <si>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</si>
  <si>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</si>
  <si>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</si>
  <si>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</si>
  <si>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</si>
  <si>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</si>
  <si>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</si>
  <si>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</si>
  <si>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</si>
  <si>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</si>
  <si>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</si>
  <si>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</si>
  <si>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</si>
  <si>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</si>
  <si>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</si>
  <si>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</si>
  <si>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</si>
  <si>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</si>
  <si>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</si>
  <si>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</si>
  <si>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</si>
  <si>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</si>
  <si>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</si>
  <si>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</si>
  <si>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</si>
  <si>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</si>
  <si>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</si>
  <si>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</si>
  <si>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</si>
  <si>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</si>
  <si>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</si>
  <si>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</si>
  <si>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</si>
  <si>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</si>
  <si>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</si>
  <si>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</si>
  <si>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</si>
  <si>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</si>
  <si>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</si>
  <si>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</si>
  <si>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</si>
  <si>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</si>
  <si>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</si>
  <si>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</si>
  <si>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</si>
  <si>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</si>
  <si>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</si>
  <si>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</si>
  <si>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</si>
  <si>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</si>
  <si>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</si>
  <si>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</si>
  <si>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</si>
  <si>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</si>
  <si>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</si>
  <si>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</si>
  <si>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</si>
  <si>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</si>
  <si>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</si>
  <si>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</si>
  <si>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</si>
  <si>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</si>
  <si>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</si>
  <si>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</si>
  <si>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</si>
  <si>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</si>
  <si>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</si>
  <si>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</si>
  <si>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</si>
  <si>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</si>
  <si>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</si>
  <si>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</si>
  <si>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</si>
  <si>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</si>
  <si>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</si>
  <si>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</si>
  <si>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</si>
  <si>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</si>
  <si>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</si>
  <si>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</si>
  <si>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</si>
  <si>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</si>
  <si>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</si>
  <si>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</si>
  <si>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</si>
  <si>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</si>
  <si>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</si>
  <si>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</si>
  <si>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</si>
  <si>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</si>
  <si>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</si>
  <si>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</si>
  <si>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</si>
  <si>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</si>
  <si>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</si>
  <si>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</si>
  <si>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</si>
  <si>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</si>
  <si>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</si>
  <si>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</si>
  <si>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</si>
  <si>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</si>
  <si>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</si>
  <si>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</si>
  <si>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</si>
  <si>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</si>
  <si>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</si>
  <si>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</si>
  <si>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</si>
  <si>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</si>
  <si>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</si>
  <si>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</si>
  <si>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</si>
  <si>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</si>
  <si>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</si>
  <si>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</si>
  <si>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</si>
  <si>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</si>
  <si>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</si>
  <si>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</si>
  <si>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</si>
  <si>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</si>
  <si>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</si>
  <si>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</si>
  <si>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</si>
  <si>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</si>
  <si>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</si>
  <si>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</si>
  <si>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</si>
  <si>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</si>
  <si>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</si>
  <si>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</si>
  <si>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</si>
  <si>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</si>
  <si>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</si>
  <si>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</si>
  <si>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</si>
  <si>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</si>
  <si>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</si>
  <si>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</si>
  <si>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</si>
  <si>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</si>
  <si>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</si>
  <si>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</si>
  <si>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</si>
  <si>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</si>
  <si>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</si>
  <si>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</si>
  <si>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</si>
  <si>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</si>
  <si>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</si>
  <si>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</si>
  <si>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</si>
  <si>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</si>
  <si>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</si>
  <si>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</si>
  <si>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</si>
  <si>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</si>
  <si>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</si>
  <si>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</si>
  <si>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</si>
  <si>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</si>
  <si>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</si>
  <si>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</si>
  <si>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</si>
  <si>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</si>
  <si>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</si>
  <si>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</si>
  <si>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</si>
  <si>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</si>
  <si>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</si>
  <si>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</si>
  <si>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</si>
  <si>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</si>
  <si>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</si>
  <si>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</si>
  <si>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</si>
  <si>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</si>
  <si>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</si>
  <si>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</si>
  <si>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</si>
  <si>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</si>
  <si>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</si>
  <si>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</si>
  <si>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</si>
  <si>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</si>
  <si>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</si>
  <si>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</si>
  <si>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</si>
  <si>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</si>
  <si>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</si>
  <si>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</si>
  <si>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</si>
  <si>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</si>
  <si>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</si>
  <si>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</si>
  <si>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</si>
  <si>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</si>
  <si>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</si>
  <si>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</si>
  <si>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</si>
  <si>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</si>
  <si>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</si>
  <si>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</si>
  <si>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</si>
  <si>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</si>
  <si>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</si>
  <si>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</si>
  <si>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</si>
  <si>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</si>
  <si>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</si>
  <si>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</si>
  <si>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</si>
  <si>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</si>
  <si>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</si>
  <si>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</si>
  <si>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</si>
  <si>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</si>
  <si>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</si>
  <si>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</si>
  <si>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</si>
  <si>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</si>
  <si>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</si>
  <si>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</si>
  <si>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</si>
  <si>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</si>
  <si>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</si>
  <si>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</si>
  <si>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</si>
  <si>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</si>
  <si>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</si>
  <si>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</si>
  <si>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</si>
  <si>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</si>
  <si>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</si>
  <si>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</si>
  <si>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</si>
  <si>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</si>
  <si>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</si>
  <si>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</si>
  <si>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</si>
  <si>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</si>
  <si>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</si>
  <si>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</si>
  <si>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</si>
  <si>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</si>
  <si>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</si>
  <si>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</si>
  <si>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</si>
  <si>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</si>
  <si>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</si>
  <si>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</si>
  <si>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</si>
  <si>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</si>
  <si>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</si>
  <si>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</si>
  <si>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</si>
  <si>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</si>
  <si>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</si>
  <si>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</si>
  <si>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</si>
  <si>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</si>
  <si>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</si>
  <si>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</si>
  <si>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</si>
  <si>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</si>
  <si>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</si>
  <si>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</si>
  <si>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</si>
  <si>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</si>
  <si>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</si>
  <si>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</si>
  <si>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</si>
  <si>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</si>
  <si>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</si>
  <si>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</si>
  <si>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</si>
  <si>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</si>
  <si>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</si>
  <si>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</si>
  <si>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</si>
  <si>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</si>
  <si>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</si>
  <si>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</si>
  <si>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</si>
  <si>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</si>
  <si>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</si>
  <si>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</si>
  <si>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</si>
  <si>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</si>
  <si>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</si>
  <si>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</si>
  <si>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</si>
  <si>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</si>
  <si>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</si>
  <si>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</si>
  <si>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</si>
  <si>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</si>
  <si>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</si>
  <si>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</si>
  <si>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</si>
  <si>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</si>
  <si>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</si>
  <si>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</si>
  <si>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</si>
  <si>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</si>
  <si>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</si>
  <si>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</si>
  <si>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</si>
  <si>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</si>
  <si>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</si>
  <si>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</si>
  <si>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</si>
  <si>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</si>
  <si>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</si>
  <si>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</si>
  <si>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</si>
  <si>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</si>
  <si>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</si>
  <si>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</si>
  <si>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</si>
  <si>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</si>
  <si>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</si>
  <si>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</si>
  <si>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</si>
  <si>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</si>
  <si>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</si>
  <si>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</si>
  <si>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</si>
  <si>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</si>
  <si>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</si>
  <si>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</si>
  <si>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</si>
  <si>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</si>
  <si>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</si>
  <si>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</si>
  <si>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</si>
  <si>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</si>
  <si>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</si>
  <si>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</si>
  <si>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</si>
  <si>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</si>
  <si>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</si>
  <si>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</si>
  <si>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</si>
  <si>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</si>
  <si>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</si>
  <si>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</si>
  <si>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</si>
  <si>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</si>
  <si>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</si>
  <si>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</si>
  <si>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</si>
  <si>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</si>
  <si>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</si>
  <si>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</si>
  <si>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</si>
  <si>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</si>
  <si>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</si>
  <si>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</si>
  <si>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</si>
  <si>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</si>
  <si>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</si>
  <si>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</si>
  <si>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</si>
  <si>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</si>
  <si>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</si>
  <si>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</si>
  <si>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</si>
  <si>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</si>
  <si>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</si>
  <si>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</si>
  <si>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</si>
  <si>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</si>
  <si>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</si>
  <si>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</si>
  <si>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</si>
  <si>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</si>
  <si>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</si>
  <si>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</si>
  <si>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</si>
  <si>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</si>
  <si>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</si>
  <si>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</si>
  <si>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</si>
  <si>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</si>
  <si>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</si>
  <si>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</si>
  <si>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</si>
  <si>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</si>
  <si>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</si>
  <si>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</si>
  <si>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</si>
  <si>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</si>
  <si>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</si>
  <si>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</si>
  <si>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</si>
  <si>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</si>
  <si>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</si>
  <si>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</si>
  <si>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</si>
  <si>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</si>
  <si>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</si>
  <si>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</si>
  <si>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</si>
  <si>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</si>
  <si>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</si>
  <si>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</si>
  <si>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</si>
  <si>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</si>
  <si>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</si>
  <si>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</si>
  <si>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</si>
  <si>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</si>
  <si>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</si>
  <si>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</si>
  <si>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</si>
  <si>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</si>
  <si>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</si>
  <si>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</si>
  <si>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</si>
  <si>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</si>
  <si>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</si>
  <si>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</si>
  <si>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</si>
  <si>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</si>
  <si>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</si>
  <si>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</si>
  <si>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</si>
  <si>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</si>
  <si>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</si>
  <si>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</si>
  <si>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</si>
  <si>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</si>
  <si>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</si>
  <si>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</si>
  <si>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</si>
  <si>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</si>
  <si>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</si>
  <si>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</si>
  <si>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</si>
  <si>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</si>
  <si>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</si>
  <si>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</si>
  <si>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</si>
  <si>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</si>
  <si>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</si>
  <si>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</si>
  <si>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</si>
  <si>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</si>
  <si>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</si>
  <si>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</si>
  <si>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</si>
  <si>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</si>
  <si>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</si>
  <si>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</si>
  <si>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</si>
  <si>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</si>
  <si>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</si>
  <si>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</si>
  <si>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</si>
  <si>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</si>
  <si>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</si>
  <si>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</si>
  <si>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</si>
  <si>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</si>
  <si>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</si>
  <si>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</si>
  <si>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</si>
  <si>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</si>
  <si>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</si>
  <si>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</si>
  <si>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</si>
  <si>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</si>
  <si>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</si>
  <si>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</si>
  <si>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</si>
  <si>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</si>
  <si>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</si>
  <si>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</si>
  <si>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</si>
  <si>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</si>
  <si>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</si>
  <si>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</si>
  <si>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</si>
  <si>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</si>
  <si>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</si>
  <si>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</si>
  <si>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</si>
  <si>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</si>
  <si>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</si>
  <si>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</si>
  <si>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</si>
  <si>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</si>
  <si>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</si>
  <si>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</si>
  <si>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</si>
  <si>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</si>
  <si>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</si>
  <si>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</si>
  <si>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</si>
  <si>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</si>
  <si>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</si>
  <si>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</si>
  <si>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</si>
  <si>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</si>
  <si>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</si>
  <si>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</si>
  <si>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</si>
  <si>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</si>
  <si>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</si>
  <si>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</si>
  <si>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</si>
  <si>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</si>
  <si>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</si>
  <si>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</si>
  <si>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</si>
  <si>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</si>
  <si>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</si>
  <si>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</si>
  <si>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</si>
  <si>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</si>
  <si>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</si>
  <si>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</si>
  <si>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</si>
  <si>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</si>
  <si>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</si>
  <si>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</si>
  <si>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</si>
  <si>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</si>
  <si>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</si>
  <si>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</si>
  <si>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</si>
  <si>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</si>
  <si>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</si>
  <si>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</si>
  <si>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</si>
  <si>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</si>
  <si>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</si>
  <si>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</si>
  <si>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</si>
  <si>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</si>
  <si>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</si>
  <si>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</si>
  <si>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</si>
  <si>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</si>
  <si>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</si>
  <si>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</si>
  <si>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</si>
  <si>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</si>
  <si>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</si>
  <si>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</si>
  <si>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</si>
  <si>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</si>
  <si>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</si>
  <si>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</si>
  <si>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</si>
  <si>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</si>
  <si>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</si>
  <si>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</si>
  <si>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</si>
  <si>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</si>
  <si>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</si>
  <si>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</si>
  <si>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</si>
  <si>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</si>
  <si>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</si>
  <si>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</si>
  <si>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</si>
  <si>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</si>
  <si>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</si>
  <si>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</si>
  <si>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</si>
  <si>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</si>
  <si>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</si>
  <si>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</si>
  <si>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</si>
  <si>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</si>
  <si>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</si>
  <si>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</si>
  <si>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</si>
  <si>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</si>
  <si>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</si>
  <si>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</si>
  <si>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</si>
  <si>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</si>
  <si>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</si>
  <si>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</si>
  <si>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</si>
  <si>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</si>
  <si>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</si>
  <si>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</si>
  <si>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</si>
  <si>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</si>
  <si>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</si>
  <si>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</si>
  <si>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</si>
  <si>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</si>
  <si>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</si>
  <si>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</si>
  <si>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</si>
  <si>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</si>
  <si>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</si>
  <si>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</si>
  <si>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</si>
  <si>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</si>
  <si>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</si>
  <si>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</si>
  <si>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</si>
  <si>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</si>
  <si>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</si>
  <si>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</si>
  <si>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</si>
  <si>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</si>
  <si>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</si>
  <si>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</si>
  <si>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</si>
  <si>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</si>
  <si>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</si>
  <si>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</si>
  <si>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</si>
  <si>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</si>
  <si>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</si>
  <si>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</si>
  <si>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</si>
  <si>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</si>
  <si>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</si>
  <si>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</si>
  <si>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</si>
  <si>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</si>
  <si>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</si>
  <si>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</si>
  <si>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</si>
  <si>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</si>
  <si>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</si>
  <si>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</si>
  <si>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</si>
  <si>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</si>
  <si>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</si>
  <si>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</si>
  <si>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</si>
  <si>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</si>
  <si>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</si>
  <si>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</si>
  <si>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</si>
  <si>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</si>
  <si>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</si>
  <si>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</si>
  <si>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</si>
  <si>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</si>
  <si>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</si>
  <si>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</si>
  <si>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</si>
  <si>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</si>
  <si>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</si>
  <si>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</si>
  <si>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</si>
  <si>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</si>
  <si>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</si>
  <si>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</si>
  <si>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</si>
  <si>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</si>
  <si>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</si>
  <si>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</si>
  <si>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</si>
  <si>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</si>
  <si>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</si>
  <si>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</si>
  <si>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</si>
  <si>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</si>
  <si>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</si>
  <si>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</si>
  <si>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</si>
  <si>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</si>
  <si>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</si>
  <si>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</si>
  <si>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</si>
  <si>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</si>
  <si>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</si>
  <si>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</si>
  <si>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</si>
  <si>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</si>
  <si>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</si>
  <si>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</si>
  <si>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</si>
  <si>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</si>
  <si>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</si>
  <si>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</si>
  <si>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</si>
  <si>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</si>
  <si>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</si>
  <si>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</si>
  <si>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</si>
  <si>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</si>
  <si>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</si>
  <si>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</si>
  <si>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</si>
  <si>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</si>
  <si>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</si>
  <si>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</si>
  <si>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</si>
  <si>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</si>
  <si>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</si>
  <si>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</si>
  <si>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</si>
  <si>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</si>
  <si>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</si>
  <si>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</si>
  <si>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</si>
  <si>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</si>
  <si>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</si>
  <si>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</si>
  <si>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</si>
  <si>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</si>
  <si>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</si>
  <si>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</si>
  <si>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</si>
  <si>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</si>
  <si>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</si>
  <si>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</si>
  <si>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</si>
  <si>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</si>
  <si>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</si>
  <si>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</si>
  <si>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</si>
  <si>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</si>
  <si>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</si>
  <si>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</si>
  <si>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</si>
  <si>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</si>
  <si>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</si>
  <si>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</si>
  <si>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</si>
  <si>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</si>
  <si>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</si>
  <si>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</si>
  <si>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</si>
  <si>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</si>
  <si>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</si>
  <si>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</si>
  <si>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</si>
  <si>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</si>
  <si>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</si>
  <si>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</si>
  <si>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</si>
  <si>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</si>
  <si>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</si>
  <si>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</si>
  <si>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</si>
  <si>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</si>
  <si>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</si>
  <si>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</si>
  <si>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</si>
  <si>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</si>
  <si>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</si>
  <si>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</si>
  <si>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</si>
  <si>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</si>
  <si>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</si>
  <si>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</si>
  <si>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</si>
  <si>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</si>
  <si>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</si>
  <si>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</si>
  <si>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</si>
  <si>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</si>
  <si>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</si>
  <si>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</si>
  <si>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</si>
  <si>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</si>
  <si>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</si>
  <si>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</si>
  <si>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</si>
  <si>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</si>
  <si>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</si>
  <si>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</si>
  <si>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</si>
  <si>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</si>
  <si>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</si>
  <si>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</si>
  <si>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</si>
  <si>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</si>
  <si>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</si>
  <si>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</si>
  <si>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</si>
  <si>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</si>
  <si>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</si>
  <si>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</si>
  <si>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</si>
  <si>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</si>
  <si>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</si>
  <si>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</si>
  <si>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</si>
  <si>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</si>
  <si>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</si>
  <si>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</si>
  <si>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</si>
  <si>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</si>
  <si>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</si>
  <si>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</si>
  <si>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</si>
  <si>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</si>
  <si>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</si>
  <si>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</si>
  <si>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</si>
  <si>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</si>
  <si>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</si>
  <si>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</si>
  <si>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</si>
  <si>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</si>
  <si>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</si>
  <si>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</si>
  <si>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</si>
  <si>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</si>
  <si>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</si>
  <si>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</si>
  <si>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</si>
  <si>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</si>
  <si>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</si>
  <si>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</si>
  <si>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</si>
  <si>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</si>
  <si>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</si>
  <si>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</si>
  <si>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</si>
  <si>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</si>
  <si>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</si>
  <si>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</si>
  <si>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</si>
  <si>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</si>
  <si>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</si>
  <si>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</si>
  <si>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</si>
  <si>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</si>
  <si>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</si>
  <si>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</si>
  <si>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</si>
  <si>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</si>
  <si>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</si>
  <si>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</si>
  <si>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</si>
  <si>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</si>
  <si>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</si>
  <si>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</si>
  <si>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</si>
  <si>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</si>
  <si>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</si>
  <si>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</si>
  <si>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</si>
  <si>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</si>
  <si>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</si>
  <si>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</si>
  <si>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</si>
  <si>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</si>
  <si>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</si>
  <si>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</si>
  <si>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</si>
  <si>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</si>
  <si>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</si>
  <si>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</si>
  <si>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</si>
  <si>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</si>
  <si>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</si>
  <si>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</si>
  <si>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</si>
  <si>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</si>
  <si>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</si>
  <si>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</si>
  <si>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</si>
  <si>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</si>
  <si>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</si>
  <si>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</si>
  <si>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</si>
  <si>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</si>
  <si>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</si>
  <si>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</si>
  <si>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</si>
  <si>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</si>
  <si>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</si>
  <si>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</si>
  <si>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</si>
  <si>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</si>
  <si>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</si>
  <si>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</si>
  <si>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</si>
  <si>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</si>
  <si>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</si>
  <si>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</si>
  <si>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</si>
  <si>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</si>
  <si>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</si>
  <si>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</si>
  <si>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</si>
  <si>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</si>
  <si>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</si>
  <si>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</si>
  <si>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</si>
  <si>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</si>
  <si>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</si>
  <si>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</si>
  <si>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</si>
  <si>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</si>
  <si>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</si>
  <si>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</si>
  <si>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</si>
  <si>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</si>
  <si>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</si>
  <si>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</si>
  <si>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</si>
  <si>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</si>
  <si>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</si>
  <si>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</si>
  <si>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</si>
  <si>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</si>
  <si>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</si>
  <si>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</si>
  <si>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</si>
  <si>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</si>
  <si>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</si>
  <si>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</si>
  <si>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</si>
  <si>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</si>
  <si>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</si>
  <si>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</si>
  <si>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</si>
  <si>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</si>
  <si>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</si>
  <si>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</si>
  <si>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</si>
  <si>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</si>
  <si>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</si>
  <si>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</si>
  <si>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</si>
  <si>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</si>
  <si>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</si>
  <si>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</si>
  <si>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</si>
  <si>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</si>
  <si>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</si>
  <si>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</si>
  <si>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</si>
  <si>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</si>
  <si>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</si>
  <si>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</si>
  <si>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</si>
  <si>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</si>
  <si>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</si>
  <si>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</si>
  <si>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</si>
  <si>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</si>
  <si>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</si>
  <si>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</si>
  <si>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</si>
  <si>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</si>
  <si>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</si>
  <si>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</si>
  <si>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</si>
  <si>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</si>
  <si>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</si>
  <si>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</si>
  <si>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</si>
  <si>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</si>
  <si>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</si>
  <si>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</si>
  <si>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</si>
  <si>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</si>
  <si>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</si>
  <si>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</si>
  <si>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</si>
  <si>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</si>
  <si>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</si>
  <si>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</si>
  <si>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</si>
  <si>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</si>
  <si>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</si>
  <si>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</si>
  <si>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</si>
  <si>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</si>
  <si>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</si>
  <si>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</si>
  <si>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</si>
  <si>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</si>
  <si>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</si>
  <si>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</si>
  <si>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</si>
  <si>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</si>
  <si>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</si>
  <si>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</si>
  <si>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</si>
  <si>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</si>
  <si>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</si>
  <si>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</si>
  <si>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</si>
  <si>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</si>
  <si>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</si>
  <si>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</si>
  <si>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</si>
  <si>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</si>
  <si>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</si>
  <si>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</si>
  <si>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</si>
  <si>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</si>
  <si>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</si>
  <si>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</si>
  <si>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</si>
  <si>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</si>
  <si>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</si>
  <si>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</si>
  <si>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</si>
  <si>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</si>
  <si>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</si>
  <si>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</si>
  <si>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</si>
  <si>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</si>
  <si>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</si>
  <si>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</si>
  <si>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</si>
  <si>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</si>
  <si>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</si>
  <si>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</si>
  <si>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</si>
  <si>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</si>
  <si>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</si>
  <si>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</si>
  <si>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</si>
  <si>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</si>
  <si>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</si>
  <si>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</si>
  <si>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</si>
  <si>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</si>
  <si>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</si>
  <si>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</si>
  <si>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</si>
  <si>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</si>
  <si>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</si>
  <si>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</si>
  <si>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</si>
  <si>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</si>
  <si>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</si>
  <si>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</si>
  <si>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</si>
  <si>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</si>
  <si>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</si>
  <si>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</si>
  <si>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</si>
  <si>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</si>
  <si>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</si>
  <si>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</si>
  <si>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</si>
  <si>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</si>
  <si>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</si>
  <si>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</si>
  <si>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</si>
  <si>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</si>
  <si>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</si>
  <si>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</si>
  <si>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</si>
  <si>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</si>
  <si>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</si>
  <si>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</si>
  <si>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</si>
  <si>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</si>
  <si>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</si>
  <si>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</si>
  <si>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</si>
  <si>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</si>
  <si>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</si>
  <si>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</si>
  <si>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</si>
  <si>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</si>
  <si>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</si>
  <si>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</si>
  <si>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</si>
  <si>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</si>
  <si>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</si>
  <si>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</si>
  <si>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</si>
  <si>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</si>
  <si>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</si>
  <si>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</si>
  <si>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</si>
  <si>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</si>
  <si>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</si>
  <si>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</si>
  <si>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</si>
  <si>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</si>
  <si>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</si>
  <si>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</si>
  <si>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</si>
  <si>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</si>
  <si>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</si>
  <si>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</si>
  <si>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</si>
  <si>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</si>
  <si>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</si>
  <si>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</si>
  <si>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</si>
  <si>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</si>
  <si>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</si>
  <si>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</si>
  <si>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</si>
  <si>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</si>
  <si>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</si>
  <si>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</si>
  <si>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</si>
  <si>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</si>
  <si>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</si>
  <si>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</si>
  <si>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</si>
  <si>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</si>
  <si>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</si>
  <si>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</si>
  <si>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</si>
  <si>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</si>
  <si>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</si>
  <si>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</si>
  <si>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</si>
  <si>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</si>
  <si>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</si>
  <si>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</si>
  <si>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</si>
  <si>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</si>
  <si>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</si>
  <si>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</si>
  <si>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</si>
  <si>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</si>
  <si>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</si>
  <si>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</si>
  <si>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</si>
  <si>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</si>
  <si>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</si>
  <si>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</si>
  <si>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</si>
  <si>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</si>
  <si>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</si>
  <si>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</si>
  <si>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</si>
  <si>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</si>
  <si>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</si>
  <si>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</si>
  <si>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</si>
  <si>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</si>
  <si>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</si>
  <si>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</si>
  <si>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</si>
  <si>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</si>
  <si>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</si>
  <si>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</si>
  <si>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</si>
  <si>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</si>
  <si>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</si>
  <si>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</si>
  <si>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</si>
  <si>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</si>
  <si>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</si>
  <si>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</si>
  <si>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</si>
  <si>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</si>
  <si>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</si>
  <si>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</si>
  <si>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</si>
  <si>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</si>
  <si>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</si>
  <si>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</si>
  <si>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</si>
  <si>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</si>
  <si>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</si>
  <si>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</si>
  <si>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</si>
  <si>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</si>
  <si>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</si>
  <si>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</si>
  <si>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</si>
  <si>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</si>
  <si>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</si>
  <si>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</si>
  <si>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</si>
  <si>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</si>
  <si>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</si>
  <si>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</si>
  <si>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</si>
  <si>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</si>
  <si>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</si>
  <si>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</si>
  <si>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</si>
  <si>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</si>
  <si>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</si>
  <si>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</si>
  <si>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</si>
  <si>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</si>
  <si>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</si>
  <si>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</si>
  <si>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</si>
  <si>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</si>
  <si>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</si>
  <si>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</si>
  <si>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</si>
  <si>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</si>
  <si>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</si>
  <si>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</si>
  <si>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</si>
  <si>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</si>
  <si>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</si>
  <si>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</si>
  <si>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</si>
  <si>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</si>
  <si>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</si>
  <si>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</si>
  <si>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</si>
  <si>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</si>
  <si>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</si>
  <si>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</si>
  <si>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</si>
  <si>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</si>
  <si>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</si>
  <si>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</si>
  <si>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</si>
  <si>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</si>
  <si>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</si>
  <si>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</si>
  <si>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</si>
  <si>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</si>
  <si>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</si>
  <si>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</si>
  <si>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</si>
  <si>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</si>
  <si>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</si>
  <si>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</si>
  <si>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</si>
  <si>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</si>
  <si>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</si>
  <si>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</si>
  <si>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</si>
  <si>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</si>
  <si>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</si>
  <si>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</si>
  <si>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</si>
  <si>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</si>
  <si>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</si>
  <si>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</si>
  <si>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</si>
  <si>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</si>
  <si>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</si>
  <si>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</si>
  <si>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</si>
  <si>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</si>
  <si>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</si>
  <si>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</si>
  <si>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</si>
  <si>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</si>
  <si>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</si>
  <si>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</si>
  <si>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</si>
  <si>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</si>
  <si>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</si>
  <si>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</si>
  <si>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</si>
  <si>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</si>
  <si>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</si>
  <si>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</si>
  <si>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</si>
  <si>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</si>
  <si>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</si>
  <si>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</si>
  <si>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</si>
  <si>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</si>
  <si>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</si>
  <si>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</si>
  <si>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</si>
  <si>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</si>
  <si>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</si>
  <si>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</si>
  <si>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</si>
  <si>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</si>
  <si>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</si>
  <si>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</si>
  <si>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</si>
  <si>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</si>
  <si>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</si>
  <si>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</si>
  <si>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</si>
  <si>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</si>
  <si>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</si>
  <si>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</si>
  <si>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</si>
  <si>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</si>
  <si>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</si>
  <si>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</si>
  <si>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</si>
  <si>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</si>
  <si>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</si>
  <si>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</si>
  <si>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</si>
  <si>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</si>
  <si>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</si>
  <si>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</si>
  <si>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</si>
  <si>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</si>
  <si>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</si>
  <si>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</si>
  <si>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</si>
  <si>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</si>
  <si>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</si>
  <si>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</si>
  <si>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</si>
  <si>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</si>
  <si>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</si>
  <si>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</si>
  <si>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</si>
  <si>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</si>
  <si>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</si>
  <si>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</si>
  <si>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</si>
  <si>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</si>
  <si>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</si>
  <si>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</si>
  <si>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</si>
  <si>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</si>
  <si>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</si>
  <si>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</si>
  <si>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</si>
  <si>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</si>
  <si>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</si>
  <si>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</si>
  <si>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</si>
  <si>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</si>
  <si>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</si>
  <si>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</si>
  <si>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</si>
  <si>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</si>
  <si>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</si>
  <si>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</si>
  <si>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</si>
  <si>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</si>
  <si>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</si>
  <si>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</si>
  <si>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</si>
  <si>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</si>
  <si>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</si>
  <si>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</si>
  <si>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</si>
  <si>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</si>
  <si>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</si>
  <si>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</si>
  <si>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</si>
  <si>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</si>
  <si>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</si>
  <si>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</si>
  <si>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</si>
  <si>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</si>
  <si>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</si>
  <si>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</si>
  <si>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</si>
  <si>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</si>
  <si>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</si>
  <si>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</si>
  <si>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</si>
  <si>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</si>
  <si>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</si>
  <si>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</si>
  <si>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</si>
  <si>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</si>
  <si>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</si>
  <si>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</si>
  <si>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</si>
  <si>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</si>
  <si>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</si>
  <si>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</si>
  <si>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</si>
  <si>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</si>
  <si>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</si>
  <si>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</si>
  <si>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</si>
  <si>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</si>
  <si>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</si>
  <si>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</si>
  <si>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</si>
  <si>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</si>
  <si>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</si>
  <si>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</si>
  <si>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</si>
  <si>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</si>
  <si>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</si>
  <si>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</si>
  <si>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</si>
  <si>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</si>
  <si>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</si>
  <si>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</si>
  <si>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</si>
  <si>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</si>
  <si>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</si>
  <si>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</si>
  <si>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</si>
  <si>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</si>
  <si>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</si>
  <si>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</si>
  <si>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</si>
  <si>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</si>
  <si>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</si>
  <si>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</si>
  <si>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</si>
  <si>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</si>
  <si>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</si>
  <si>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</si>
  <si>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</si>
  <si>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</si>
  <si>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</si>
  <si>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</si>
  <si>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</si>
  <si>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</si>
  <si>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</si>
  <si>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</si>
  <si>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</si>
  <si>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</si>
  <si>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</si>
  <si>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</si>
  <si>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</si>
  <si>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</si>
  <si>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</si>
  <si>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</si>
  <si>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</si>
  <si>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</si>
  <si>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</si>
  <si>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</si>
  <si>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</si>
  <si>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</si>
  <si>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</si>
  <si>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</si>
  <si>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</si>
  <si>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</si>
  <si>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</si>
  <si>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</si>
  <si>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</si>
  <si>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</si>
  <si>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</si>
  <si>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</si>
  <si>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</si>
  <si>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</si>
  <si>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</si>
  <si>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</si>
  <si>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</si>
  <si>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</si>
  <si>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</si>
  <si>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</si>
  <si>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</si>
  <si>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</si>
  <si>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</si>
  <si>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</si>
  <si>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</si>
  <si>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</si>
  <si>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</si>
  <si>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</si>
  <si>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</si>
  <si>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</si>
  <si>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</si>
  <si>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</si>
  <si>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</si>
  <si>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</si>
  <si>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</si>
  <si>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</si>
  <si>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</si>
  <si>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</si>
  <si>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</si>
  <si>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</si>
  <si>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</si>
  <si>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</si>
  <si>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</si>
  <si>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</si>
  <si>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</si>
  <si>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</si>
  <si>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</si>
  <si>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</si>
  <si>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</si>
  <si>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</si>
  <si>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</si>
  <si>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</si>
  <si>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</si>
  <si>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</si>
  <si>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</si>
  <si>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</si>
  <si>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</si>
  <si>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</si>
  <si>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</si>
  <si>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</si>
  <si>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</si>
  <si>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</si>
  <si>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</si>
  <si>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</si>
  <si>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</si>
  <si>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</si>
  <si>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</si>
  <si>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</si>
  <si>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</si>
  <si>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</si>
  <si>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</si>
  <si>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</si>
  <si>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</si>
  <si>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</si>
  <si>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</si>
  <si>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</si>
  <si>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</si>
  <si>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</si>
  <si>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</si>
  <si>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</si>
  <si>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</si>
  <si>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</si>
  <si>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</si>
  <si>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</si>
  <si>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</si>
  <si>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</si>
  <si>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</si>
  <si>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</si>
  <si>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</si>
  <si>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</si>
  <si>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</si>
  <si>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</si>
  <si>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</si>
  <si>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</si>
  <si>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</si>
  <si>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</si>
  <si>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</si>
  <si>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</si>
  <si>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</si>
  <si>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</si>
  <si>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</si>
  <si>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</si>
  <si>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</si>
  <si>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</si>
  <si>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</si>
  <si>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</si>
  <si>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</si>
  <si>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</si>
  <si>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</si>
  <si>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</si>
  <si>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</si>
  <si>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</si>
  <si>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</si>
  <si>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</si>
  <si>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</si>
  <si>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</si>
  <si>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</si>
  <si>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</si>
  <si>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</si>
  <si>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</si>
  <si>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</si>
  <si>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</si>
  <si>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</si>
  <si>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</si>
  <si>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</si>
  <si>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</si>
  <si>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</si>
  <si>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</si>
  <si>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</si>
  <si>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</si>
  <si>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</si>
  <si>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</si>
  <si>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</si>
  <si>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</si>
  <si>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</si>
  <si>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</si>
  <si>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</si>
  <si>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</si>
  <si>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</si>
  <si>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</si>
  <si>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</si>
  <si>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</si>
  <si>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</si>
  <si>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</si>
  <si>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</si>
  <si>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</si>
  <si>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</si>
  <si>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</si>
  <si>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</si>
  <si>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</si>
  <si>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</si>
  <si>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</si>
  <si>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</si>
  <si>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</si>
  <si>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</si>
  <si>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</si>
  <si>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</si>
  <si>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</si>
  <si>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</si>
  <si>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</si>
  <si>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</si>
  <si>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</si>
  <si>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</si>
  <si>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</si>
  <si>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</si>
  <si>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</si>
  <si>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</si>
  <si>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</si>
  <si>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</si>
  <si>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</si>
  <si>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</si>
  <si>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</si>
  <si>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</si>
  <si>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</si>
  <si>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</si>
  <si>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</si>
  <si>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</si>
  <si>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</si>
  <si>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</si>
  <si>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</si>
  <si>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</si>
  <si>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</si>
  <si>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</si>
  <si>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</si>
  <si>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</si>
  <si>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</si>
  <si>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</si>
  <si>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</si>
  <si>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</si>
  <si>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</si>
  <si>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</si>
  <si>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</si>
  <si>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</si>
  <si>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</si>
  <si>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</si>
  <si>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</si>
  <si>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</si>
  <si>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</si>
  <si>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</si>
  <si>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</si>
  <si>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</si>
  <si>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</si>
  <si>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</si>
  <si>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</si>
  <si>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</si>
  <si>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</si>
  <si>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</si>
  <si>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</si>
  <si>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</si>
  <si>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</si>
  <si>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</si>
  <si>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</si>
  <si>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</si>
  <si>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</si>
  <si>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</si>
  <si>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</si>
  <si>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</si>
  <si>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</si>
  <si>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</si>
  <si>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</si>
  <si>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</si>
  <si>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</si>
  <si>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</si>
  <si>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</si>
  <si>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</si>
  <si>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</si>
  <si>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</si>
  <si>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</si>
  <si>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</si>
  <si>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</si>
  <si>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</si>
  <si>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</si>
  <si>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</si>
  <si>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</si>
  <si>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</si>
  <si>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</si>
  <si>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</si>
  <si>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</si>
  <si>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</si>
  <si>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</si>
  <si>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</si>
  <si>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</si>
  <si>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</si>
  <si>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</si>
  <si>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</si>
  <si>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</si>
  <si>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</si>
  <si>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</si>
  <si>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</si>
  <si>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</si>
  <si>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</si>
  <si>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</si>
  <si>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</si>
  <si>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</si>
  <si>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</si>
  <si>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</si>
  <si>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</si>
  <si>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</si>
  <si>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</si>
  <si>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</si>
  <si>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</si>
  <si>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</si>
  <si>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</si>
  <si>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</si>
  <si>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</si>
  <si>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</si>
  <si>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</si>
  <si>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</si>
  <si>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</si>
  <si>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</si>
  <si>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</si>
  <si>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</si>
  <si>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</si>
  <si>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</si>
  <si>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</si>
  <si>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</si>
  <si>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</si>
  <si>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</si>
  <si>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</si>
  <si>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</si>
  <si>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</si>
  <si>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</si>
  <si>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</si>
  <si>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</si>
  <si>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</si>
  <si>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</si>
  <si>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</si>
  <si>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</si>
  <si>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</si>
  <si>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</si>
  <si>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</si>
  <si>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</si>
  <si>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</si>
  <si>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</si>
  <si>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</si>
  <si>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</si>
  <si>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</si>
  <si>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</si>
  <si>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</si>
  <si>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</si>
  <si>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</si>
  <si>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</si>
  <si>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</si>
  <si>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</si>
  <si>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</si>
  <si>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</si>
  <si>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</si>
  <si>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</si>
  <si>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</si>
  <si>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</si>
  <si>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</si>
  <si>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</si>
  <si>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</si>
  <si>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</si>
  <si>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</si>
  <si>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</si>
  <si>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</si>
  <si>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</si>
  <si>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</si>
  <si>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</si>
  <si>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</si>
  <si>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</si>
  <si>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</si>
  <si>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</si>
  <si>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</si>
  <si>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</si>
  <si>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</si>
  <si>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</si>
  <si>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</si>
  <si>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</si>
  <si>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</si>
  <si>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</si>
  <si>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</si>
  <si>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</si>
  <si>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</si>
  <si>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</si>
  <si>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</si>
  <si>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</si>
  <si>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</si>
  <si>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</si>
  <si>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</si>
  <si>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</si>
  <si>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</si>
  <si>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</si>
  <si>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</si>
  <si>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</si>
  <si>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</si>
  <si>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</si>
  <si>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</si>
  <si>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</si>
  <si>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</si>
  <si>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</si>
  <si>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</si>
  <si>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</si>
  <si>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</si>
  <si>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</si>
  <si>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</si>
  <si>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</si>
  <si>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</si>
  <si>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</si>
  <si>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</si>
  <si>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</si>
  <si>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</si>
  <si>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</si>
  <si>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</si>
  <si>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</si>
  <si>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</si>
  <si>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</si>
  <si>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</si>
  <si>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</si>
  <si>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</si>
  <si>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</si>
  <si>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</si>
  <si>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</si>
  <si>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</si>
  <si>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</si>
  <si>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</si>
  <si>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</si>
  <si>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</si>
  <si>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</si>
  <si>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</si>
  <si>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</si>
  <si>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</si>
  <si>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</si>
  <si>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</si>
  <si>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</si>
  <si>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</si>
  <si>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</si>
  <si>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</si>
  <si>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</si>
  <si>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</si>
  <si>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</si>
  <si>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</si>
  <si>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</si>
  <si>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</si>
  <si>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</si>
  <si>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</si>
  <si>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</si>
  <si>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</si>
  <si>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</si>
  <si>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</si>
  <si>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</si>
  <si>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</si>
  <si>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</si>
  <si>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</si>
  <si>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</si>
  <si>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</si>
  <si>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</si>
  <si>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</si>
  <si>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</si>
  <si>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</si>
  <si>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</si>
  <si>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</si>
  <si>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</si>
  <si>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</si>
  <si>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</si>
  <si>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</si>
  <si>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</si>
  <si>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</si>
  <si>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</si>
  <si>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</si>
  <si>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</si>
  <si>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</si>
  <si>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</si>
  <si>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</si>
  <si>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</si>
  <si>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</si>
  <si>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</si>
  <si>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</si>
  <si>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</si>
  <si>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</si>
  <si>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</si>
  <si>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</si>
  <si>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</si>
  <si>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</si>
  <si>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</si>
  <si>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</si>
  <si>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</si>
  <si>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</si>
  <si>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</si>
  <si>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</si>
  <si>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</si>
  <si>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</si>
  <si>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</si>
  <si>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</si>
  <si>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</si>
  <si>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</si>
  <si>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</si>
  <si>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</si>
  <si>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</si>
  <si>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</si>
  <si>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</si>
  <si>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</si>
  <si>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</si>
  <si>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</si>
  <si>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</si>
  <si>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</si>
  <si>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</si>
  <si>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</si>
  <si>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</si>
  <si>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</si>
  <si>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</si>
  <si>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</si>
  <si>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</si>
  <si>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</si>
  <si>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</si>
  <si>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</si>
  <si>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</si>
  <si>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</si>
  <si>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</si>
  <si>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</si>
  <si>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</si>
  <si>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</si>
  <si>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</si>
  <si>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</si>
  <si>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</si>
  <si>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</si>
  <si>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</si>
  <si>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</si>
  <si>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</si>
  <si>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</si>
  <si>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</si>
  <si>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</si>
  <si>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</si>
  <si>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</si>
  <si>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</si>
  <si>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</si>
  <si>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</si>
  <si>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</si>
  <si>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</si>
  <si>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</si>
  <si>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</si>
  <si>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</si>
  <si>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</si>
  <si>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</si>
  <si>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</si>
  <si>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</si>
  <si>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</si>
  <si>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</si>
  <si>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</si>
  <si>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</si>
  <si>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</si>
  <si>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</si>
  <si>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</si>
  <si>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</si>
  <si>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</si>
  <si>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</si>
  <si>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</si>
  <si>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</si>
  <si>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</si>
  <si>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</si>
  <si>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</si>
  <si>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</si>
  <si>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</si>
  <si>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</si>
  <si>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</si>
  <si>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</si>
  <si>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</si>
  <si>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</si>
  <si>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</si>
  <si>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</si>
  <si>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</si>
  <si>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</si>
  <si>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</si>
  <si>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</si>
  <si>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</si>
  <si>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</si>
  <si>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</si>
  <si>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</si>
  <si>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</si>
  <si>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</si>
  <si>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</si>
  <si>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</si>
  <si>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</si>
  <si>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</si>
  <si>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</si>
  <si>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</si>
  <si>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</si>
  <si>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</si>
  <si>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</si>
  <si>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</si>
  <si>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</si>
  <si>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</si>
  <si>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</si>
  <si>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</si>
  <si>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</si>
  <si>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</si>
  <si>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</si>
  <si>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</si>
  <si>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</si>
  <si>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</si>
  <si>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</si>
  <si>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</si>
  <si>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</si>
  <si>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</si>
  <si>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</si>
  <si>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</si>
  <si>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</si>
  <si>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</si>
  <si>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</si>
  <si>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</si>
  <si>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</si>
  <si>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</si>
  <si>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</si>
  <si>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</si>
  <si>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</si>
  <si>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</si>
  <si>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</si>
  <si>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</si>
  <si>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</si>
  <si>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</si>
  <si>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</si>
  <si>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</si>
  <si>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</si>
  <si>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</si>
  <si>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</si>
  <si>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</si>
  <si>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</si>
  <si>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</si>
  <si>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</si>
  <si>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</si>
  <si>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</si>
  <si>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</si>
  <si>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</si>
  <si>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</si>
  <si>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</si>
  <si>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</si>
  <si>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</si>
  <si>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</si>
  <si>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</si>
  <si>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</si>
  <si>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</si>
  <si>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</si>
  <si>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</si>
  <si>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</si>
  <si>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</si>
  <si>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</si>
  <si>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</si>
  <si>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</si>
  <si>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</si>
  <si>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</si>
  <si>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</si>
  <si>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</si>
  <si>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</si>
  <si>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</si>
  <si>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</si>
  <si>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</si>
  <si>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</si>
  <si>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</si>
  <si>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</si>
  <si>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</si>
  <si>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</si>
  <si>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</si>
  <si>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</si>
  <si>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</si>
  <si>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</si>
  <si>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</si>
  <si>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</si>
  <si>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</si>
  <si>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</si>
  <si>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</si>
  <si>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</si>
  <si>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</si>
  <si>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</si>
  <si>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</si>
  <si>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</si>
  <si>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</si>
  <si>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</si>
  <si>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</si>
  <si>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</si>
  <si>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</si>
  <si>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</si>
  <si>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</si>
  <si>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</si>
  <si>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</si>
  <si>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</si>
  <si>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</si>
  <si>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</si>
  <si>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</si>
  <si>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</si>
  <si>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</si>
  <si>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</si>
  <si>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</si>
  <si>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</si>
  <si>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</si>
  <si>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</si>
  <si>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</si>
  <si>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</si>
  <si>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</si>
  <si>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</si>
  <si>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</si>
  <si>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</si>
  <si>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</si>
  <si>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</si>
  <si>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</si>
  <si>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</si>
  <si>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</si>
  <si>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</si>
  <si>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</si>
  <si>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</si>
  <si>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</si>
  <si>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</si>
  <si>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</si>
  <si>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</si>
  <si>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</si>
  <si>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</si>
  <si>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</si>
  <si>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</si>
  <si>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</si>
  <si>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</si>
  <si>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</si>
  <si>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</si>
  <si>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</si>
  <si>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</si>
  <si>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</si>
  <si>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</si>
  <si>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</si>
  <si>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</si>
  <si>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</si>
  <si>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</si>
  <si>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</si>
  <si>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</si>
  <si>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</si>
  <si>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</si>
  <si>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</si>
  <si>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</si>
  <si>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</si>
  <si>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</si>
  <si>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</si>
  <si>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</si>
  <si>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</si>
  <si>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</si>
  <si>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</si>
  <si>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</si>
  <si>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</si>
  <si>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</si>
  <si>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</si>
  <si>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</si>
  <si>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</si>
  <si>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</si>
  <si>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</si>
  <si>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</si>
  <si>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</si>
  <si>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</si>
  <si>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</si>
  <si>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</si>
  <si>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</si>
  <si>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</si>
  <si>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</si>
  <si>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</si>
  <si>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</si>
  <si>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</si>
  <si>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</si>
  <si>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</si>
  <si>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</si>
  <si>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</si>
  <si>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</si>
  <si>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</si>
  <si>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</si>
  <si>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</si>
  <si>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</si>
  <si>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</si>
  <si>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</si>
  <si>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</si>
  <si>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</si>
  <si>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</si>
  <si>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</si>
  <si>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</si>
  <si>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</si>
  <si>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</si>
  <si>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</si>
  <si>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</si>
  <si>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</si>
  <si>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</si>
  <si>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</si>
  <si>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</si>
  <si>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</si>
  <si>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</si>
  <si>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</si>
  <si>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</si>
  <si>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</si>
  <si>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</si>
  <si>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</si>
  <si>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</si>
  <si>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</si>
  <si>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</si>
  <si>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</si>
  <si>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</si>
  <si>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</si>
  <si>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</si>
  <si>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</si>
  <si>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</si>
  <si>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</si>
  <si>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</si>
  <si>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</si>
  <si>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</si>
  <si>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</si>
  <si>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</si>
  <si>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</si>
  <si>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</si>
  <si>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</si>
  <si>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</si>
  <si>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</si>
  <si>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</si>
  <si>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</si>
  <si>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</si>
  <si>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</si>
  <si>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</si>
  <si>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</si>
  <si>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</si>
  <si>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</si>
  <si>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</si>
  <si>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</si>
  <si>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</si>
  <si>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</si>
  <si>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</si>
  <si>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</si>
  <si>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</si>
  <si>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</si>
  <si>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</si>
  <si>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</si>
  <si>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</si>
  <si>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</si>
  <si>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</si>
  <si>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</si>
  <si>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</si>
  <si>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</si>
  <si>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</si>
  <si>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</si>
  <si>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</si>
  <si>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</si>
  <si>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</si>
  <si>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</si>
  <si>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</si>
  <si>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</si>
  <si>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</si>
  <si>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</si>
  <si>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</si>
  <si>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</si>
  <si>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</si>
  <si>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</si>
  <si>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</si>
  <si>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</si>
  <si>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</si>
  <si>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</si>
  <si>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</si>
  <si>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</si>
  <si>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</si>
  <si>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</si>
  <si>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</si>
  <si>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</si>
  <si>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</si>
  <si>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</si>
  <si>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</si>
  <si>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</si>
  <si>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</si>
  <si>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</si>
  <si>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</si>
  <si>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</si>
  <si>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</si>
  <si>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</si>
  <si>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</si>
  <si>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</si>
  <si>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</si>
  <si>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</si>
  <si>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</si>
  <si>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</si>
  <si>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</si>
  <si>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</si>
  <si>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</si>
  <si>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</si>
  <si>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</si>
  <si>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</si>
  <si>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</si>
  <si>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</si>
  <si>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</si>
  <si>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</si>
  <si>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</si>
  <si>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</si>
  <si>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</si>
  <si>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</si>
  <si>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</si>
  <si>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</si>
  <si>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</si>
  <si>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</si>
  <si>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</si>
  <si>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</si>
  <si>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</si>
  <si>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</si>
  <si>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</si>
  <si>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</si>
  <si>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</si>
  <si>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</si>
  <si>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</si>
  <si>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</si>
  <si>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</si>
  <si>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</si>
  <si>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</si>
  <si>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</si>
  <si>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</si>
  <si>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</si>
  <si>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</si>
  <si>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</si>
  <si>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</si>
  <si>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</si>
  <si>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</si>
  <si>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</si>
  <si>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</si>
  <si>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</si>
  <si>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</si>
  <si>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</si>
  <si>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</si>
  <si>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</si>
  <si>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</si>
  <si>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</si>
  <si>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</si>
  <si>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</si>
  <si>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</si>
  <si>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</si>
  <si>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</si>
  <si>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</si>
  <si>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</si>
  <si>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</si>
  <si>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</si>
  <si>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</si>
  <si>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</si>
  <si>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</si>
  <si>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</si>
  <si>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</si>
  <si>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</si>
  <si>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</si>
  <si>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</si>
  <si>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</si>
  <si>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</si>
  <si>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</si>
  <si>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</si>
  <si>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</si>
  <si>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</si>
  <si>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</si>
  <si>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</si>
  <si>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</si>
  <si>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</si>
  <si>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</si>
  <si>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</si>
  <si>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</si>
  <si>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</si>
  <si>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</si>
  <si>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</si>
  <si>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</si>
  <si>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</si>
  <si>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</si>
  <si>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</si>
  <si>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</si>
  <si>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</si>
  <si>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</si>
  <si>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</si>
  <si>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</si>
  <si>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</si>
  <si>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</si>
  <si>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</si>
  <si>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</si>
  <si>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</si>
  <si>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</si>
  <si>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</si>
  <si>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</si>
  <si>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</si>
  <si>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</si>
  <si>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</si>
  <si>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</si>
  <si>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</si>
  <si>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</si>
  <si>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</si>
  <si>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</si>
  <si>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</si>
  <si>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</si>
  <si>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</si>
  <si>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</si>
  <si>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</si>
  <si>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</si>
  <si>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</si>
  <si>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</si>
  <si>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</si>
  <si>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</si>
  <si>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</si>
  <si>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</si>
  <si>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</si>
  <si>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</si>
  <si>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</si>
  <si>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</si>
  <si>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</si>
  <si>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</si>
  <si>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</si>
  <si>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</si>
  <si>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</si>
  <si>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</si>
  <si>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</si>
  <si>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</si>
  <si>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</si>
  <si>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</si>
  <si>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</si>
  <si>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</si>
  <si>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</si>
  <si>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</si>
  <si>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</si>
  <si>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</si>
  <si>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</si>
  <si>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</si>
  <si>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</si>
  <si>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</si>
  <si>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</si>
  <si>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</si>
  <si>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</si>
  <si>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</si>
  <si>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</si>
  <si>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</si>
  <si>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</si>
  <si>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</si>
  <si>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</si>
  <si>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</si>
  <si>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</si>
  <si>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</si>
  <si>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</si>
  <si>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</si>
  <si>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</si>
  <si>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</si>
  <si>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</si>
  <si>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</si>
  <si>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</si>
  <si>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</si>
  <si>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</si>
  <si>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</si>
  <si>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</si>
  <si>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</si>
  <si>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</si>
  <si>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</si>
  <si>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</si>
  <si>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</si>
  <si>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</si>
  <si>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</si>
  <si>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</si>
  <si>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</si>
  <si>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</si>
  <si>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</si>
  <si>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</si>
  <si>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</si>
  <si>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</si>
  <si>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</si>
  <si>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</si>
  <si>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</si>
  <si>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</si>
  <si>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</si>
  <si>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</si>
  <si>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</si>
  <si>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</si>
  <si>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</si>
  <si>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</si>
  <si>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</si>
  <si>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</si>
  <si>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</si>
  <si>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</si>
  <si>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</si>
  <si>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</si>
  <si>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</si>
  <si>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</si>
  <si>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</si>
  <si>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</si>
  <si>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</si>
  <si>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</si>
  <si>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</si>
  <si>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</si>
  <si>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</si>
  <si>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</si>
  <si>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</si>
  <si>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</si>
  <si>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</si>
  <si>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</si>
  <si>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</si>
  <si>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</si>
  <si>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</si>
  <si>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</si>
  <si>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</si>
  <si>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</si>
  <si>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</si>
  <si>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</si>
  <si>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</si>
  <si>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</si>
  <si>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</si>
  <si>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</si>
  <si>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</si>
  <si>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</si>
  <si>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</si>
  <si>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</si>
  <si>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</si>
  <si>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</si>
  <si>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</si>
  <si>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</si>
  <si>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</si>
  <si>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</si>
  <si>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</si>
  <si>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</si>
  <si>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</si>
  <si>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</si>
  <si>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</si>
  <si>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</si>
  <si>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</si>
  <si>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</si>
  <si>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</si>
  <si>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</si>
  <si>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</si>
  <si>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</si>
  <si>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</si>
  <si>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</si>
  <si>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</si>
  <si>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</si>
  <si>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</si>
  <si>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</si>
  <si>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</si>
  <si>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</si>
  <si>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</si>
  <si>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</si>
  <si>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</si>
  <si>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</si>
  <si>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</si>
  <si>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</si>
  <si>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</si>
  <si>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</si>
  <si>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</si>
  <si>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</si>
  <si>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</si>
  <si>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</si>
  <si>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</si>
  <si>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</si>
  <si>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</si>
  <si>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</si>
  <si>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</si>
  <si>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</si>
  <si>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</si>
  <si>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</si>
  <si>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</si>
  <si>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</si>
  <si>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</si>
  <si>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</si>
  <si>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</si>
  <si>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</si>
  <si>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</si>
  <si>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</si>
  <si>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</si>
  <si>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</si>
  <si>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</si>
  <si>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</si>
  <si>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</si>
  <si>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</si>
  <si>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</si>
  <si>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</si>
  <si>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</si>
  <si>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</si>
  <si>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</si>
  <si>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</si>
  <si>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</si>
  <si>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</si>
  <si>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</si>
  <si>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</si>
  <si>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</si>
  <si>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</si>
  <si>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</si>
  <si>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</si>
  <si>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</si>
  <si>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</si>
  <si>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</si>
  <si>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</si>
  <si>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</si>
  <si>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</si>
  <si>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</si>
  <si>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</si>
  <si>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</si>
  <si>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</si>
  <si>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</si>
  <si>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</si>
  <si>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</si>
  <si>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</si>
  <si>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</si>
  <si>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</si>
  <si>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</si>
  <si>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</si>
  <si>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</si>
  <si>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</si>
  <si>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</si>
  <si>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</si>
  <si>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</si>
  <si>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</si>
  <si>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</si>
  <si>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</si>
  <si>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</si>
  <si>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</si>
  <si>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</si>
  <si>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</si>
  <si>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</si>
  <si>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</si>
  <si>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</si>
  <si>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</si>
  <si>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</si>
  <si>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</si>
  <si>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</si>
  <si>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</si>
  <si>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</si>
  <si>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</si>
  <si>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</si>
  <si>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</si>
  <si>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</si>
  <si>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</si>
  <si>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</si>
  <si>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</si>
  <si>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</si>
  <si>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</si>
  <si>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</si>
  <si>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</si>
  <si>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</si>
  <si>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</si>
  <si>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</si>
  <si>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</si>
  <si>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</si>
  <si>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</si>
  <si>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</si>
  <si>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</si>
  <si>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</si>
  <si>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</si>
  <si>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</si>
  <si>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</si>
  <si>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</si>
  <si>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</si>
  <si>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</si>
  <si>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</si>
  <si>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</si>
  <si>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</si>
  <si>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</si>
  <si>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</si>
  <si>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</si>
  <si>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</si>
  <si>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</si>
  <si>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</si>
  <si>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</si>
  <si>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</si>
  <si>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</si>
  <si>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</si>
  <si>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</si>
  <si>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</si>
  <si>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</si>
  <si>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</si>
  <si>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</si>
  <si>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</si>
  <si>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</si>
  <si>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</si>
  <si>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</si>
  <si>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</si>
  <si>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</si>
  <si>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</si>
  <si>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</si>
  <si>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</si>
  <si>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</si>
  <si>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</si>
  <si>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</si>
  <si>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</si>
  <si>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</si>
  <si>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</si>
  <si>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</si>
  <si>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</si>
  <si>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</si>
  <si>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</si>
  <si>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</si>
  <si>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</si>
  <si>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</si>
  <si>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</si>
  <si>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</si>
  <si>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</si>
  <si>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</si>
  <si>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</si>
  <si>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</si>
  <si>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</si>
  <si>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</si>
  <si>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</si>
  <si>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</si>
  <si>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</si>
  <si>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</si>
  <si>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</si>
  <si>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</si>
  <si>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</si>
  <si>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</si>
  <si>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</si>
  <si>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</si>
  <si>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</si>
  <si>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</si>
  <si>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</si>
  <si>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</si>
  <si>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</si>
  <si>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</si>
  <si>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</si>
  <si>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</si>
  <si>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</si>
  <si>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</si>
  <si>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</si>
  <si>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</si>
  <si>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</si>
  <si>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</si>
  <si>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</si>
  <si>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</si>
  <si>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</si>
  <si>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</si>
  <si>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</si>
  <si>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</si>
  <si>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</si>
  <si>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</si>
  <si>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</si>
  <si>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</si>
  <si>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</si>
  <si>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</si>
  <si>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</si>
  <si>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</si>
  <si>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</si>
  <si>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</si>
  <si>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</si>
  <si>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</si>
  <si>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</si>
  <si>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</si>
  <si>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</si>
  <si>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</si>
  <si>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</si>
  <si>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</si>
  <si>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</si>
  <si>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</si>
  <si>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</si>
  <si>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</si>
  <si>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</si>
  <si>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</si>
  <si>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</si>
  <si>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</si>
  <si>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</si>
  <si>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</si>
  <si>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</si>
  <si>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</si>
  <si>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</si>
  <si>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</si>
  <si>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</si>
  <si>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</si>
  <si>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</si>
  <si>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</si>
  <si>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</si>
  <si>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</si>
  <si>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</si>
  <si>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</si>
  <si>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</si>
  <si>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</si>
  <si>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</si>
  <si>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</si>
  <si>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</si>
  <si>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</si>
  <si>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</si>
  <si>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</si>
  <si>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</si>
  <si>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</si>
  <si>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</si>
  <si>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</si>
  <si>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</si>
  <si>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</si>
  <si>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</si>
  <si>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</si>
  <si>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</si>
  <si>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</si>
  <si>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</si>
  <si>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</si>
  <si>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</si>
  <si>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</si>
  <si>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</si>
  <si>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</si>
  <si>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</si>
  <si>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</si>
  <si>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</si>
  <si>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</si>
  <si>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</si>
  <si>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</si>
  <si>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</si>
  <si>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</si>
  <si>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</si>
  <si>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</si>
  <si>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</si>
  <si>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</si>
  <si>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</si>
  <si>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</si>
  <si>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</si>
  <si>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</si>
  <si>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</si>
  <si>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</si>
  <si>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</si>
  <si>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</si>
  <si>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</si>
  <si>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</si>
  <si>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</si>
  <si>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</si>
  <si>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</si>
  <si>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</si>
  <si>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</si>
  <si>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</si>
  <si>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</si>
  <si>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</si>
  <si>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</si>
  <si>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</si>
  <si>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</si>
  <si>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</si>
  <si>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</si>
  <si>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</si>
  <si>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</si>
  <si>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</si>
  <si>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</si>
  <si>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</si>
  <si>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</si>
  <si>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</si>
  <si>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</si>
  <si>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</si>
  <si>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</si>
  <si>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</si>
  <si>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</si>
  <si>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</si>
  <si>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</si>
  <si>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</si>
  <si>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</si>
  <si>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</si>
  <si>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</si>
  <si>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</si>
  <si>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</si>
  <si>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</si>
  <si>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</si>
  <si>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</si>
  <si>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</si>
  <si>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</si>
  <si>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</si>
  <si>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</si>
  <si>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</si>
  <si>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</si>
  <si>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</si>
  <si>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</si>
  <si>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</si>
  <si>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</si>
  <si>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</si>
  <si>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</si>
  <si>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</si>
  <si>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</si>
  <si>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</si>
  <si>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</si>
  <si>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</si>
  <si>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</si>
  <si>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</si>
  <si>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</si>
  <si>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</si>
  <si>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</si>
  <si>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</si>
  <si>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</si>
  <si>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</si>
  <si>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</si>
  <si>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</si>
  <si>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</si>
  <si>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</si>
  <si>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</si>
  <si>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</si>
  <si>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</si>
  <si>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</si>
  <si>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</si>
  <si>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</si>
  <si>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</si>
  <si>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</si>
  <si>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</si>
  <si>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</si>
  <si>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</si>
  <si>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</si>
  <si>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</si>
  <si>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</si>
  <si>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</si>
  <si>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</si>
  <si>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</si>
  <si>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</si>
  <si>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</si>
  <si>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</si>
  <si>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</si>
  <si>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</si>
  <si>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</si>
  <si>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</si>
  <si>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</si>
  <si>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</si>
  <si>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</si>
  <si>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</si>
  <si>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</si>
  <si>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</si>
  <si>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</si>
  <si>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</si>
  <si>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</si>
  <si>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</si>
  <si>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</si>
  <si>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</si>
  <si>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</si>
  <si>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</si>
  <si>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</si>
  <si>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</si>
  <si>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</si>
  <si>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</si>
  <si>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</si>
  <si>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</si>
  <si>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</si>
  <si>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</si>
  <si>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</si>
  <si>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</si>
  <si>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</si>
  <si>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</si>
  <si>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</si>
  <si>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</si>
  <si>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</si>
  <si>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</si>
  <si>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</si>
  <si>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</si>
  <si>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</si>
  <si>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</si>
  <si>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</si>
  <si>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</si>
  <si>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</si>
  <si>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</si>
  <si>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</si>
  <si>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</si>
  <si>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</si>
  <si>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</si>
  <si>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</si>
  <si>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</si>
  <si>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</si>
  <si>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</si>
  <si>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</si>
  <si>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</si>
  <si>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</si>
  <si>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</si>
  <si>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</si>
  <si>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</si>
  <si>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</si>
  <si>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</si>
  <si>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</si>
  <si>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</si>
  <si>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</si>
  <si>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</si>
  <si>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</si>
  <si>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</si>
  <si>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</si>
  <si>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</si>
  <si>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</si>
  <si>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</si>
  <si>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</si>
  <si>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</si>
  <si>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</si>
  <si>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</si>
  <si>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</si>
  <si>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</si>
  <si>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</si>
  <si>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</si>
  <si>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</si>
  <si>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</si>
  <si>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</si>
  <si>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</si>
  <si>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</si>
  <si>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</si>
  <si>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</si>
  <si>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</si>
  <si>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</si>
  <si>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</si>
  <si>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</si>
  <si>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</si>
  <si>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</si>
  <si>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</si>
  <si>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</si>
  <si>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</si>
  <si>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</si>
  <si>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</si>
  <si>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</si>
  <si>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</si>
  <si>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</si>
  <si>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</si>
  <si>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</si>
  <si>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</si>
  <si>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</si>
  <si>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</si>
  <si>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</si>
  <si>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</si>
  <si>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</si>
  <si>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</si>
  <si>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</si>
  <si>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</si>
  <si>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</si>
  <si>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</si>
  <si>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</si>
  <si>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</si>
  <si>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</si>
  <si>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</si>
  <si>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</si>
  <si>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</si>
  <si>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</si>
  <si>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</si>
  <si>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</si>
  <si>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</si>
  <si>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</si>
  <si>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</si>
  <si>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</si>
  <si>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</si>
  <si>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</si>
  <si>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</si>
  <si>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</si>
  <si>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</si>
  <si>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</si>
  <si>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</si>
  <si>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</si>
  <si>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</si>
  <si>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</si>
  <si>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</si>
  <si>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</si>
  <si>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</si>
  <si>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</si>
  <si>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</si>
  <si>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</si>
  <si>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</si>
  <si>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</si>
  <si>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</si>
  <si>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</si>
  <si>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</si>
  <si>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</si>
  <si>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</si>
  <si>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</si>
  <si>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</si>
  <si>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</si>
  <si>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</si>
  <si>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</si>
  <si>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</si>
  <si>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</si>
  <si>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</si>
  <si>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</si>
  <si>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</si>
  <si>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</si>
  <si>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</si>
  <si>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</si>
  <si>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</si>
  <si>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</si>
  <si>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</si>
  <si>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</si>
  <si>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</si>
  <si>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</si>
  <si>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</si>
  <si>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</si>
  <si>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</si>
  <si>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</si>
  <si>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</si>
  <si>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</si>
  <si>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</si>
  <si>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</si>
  <si>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</si>
  <si>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</si>
  <si>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</si>
  <si>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</si>
  <si>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</si>
  <si>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</si>
  <si>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</si>
  <si>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</si>
  <si>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</si>
  <si>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</si>
  <si>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</si>
  <si>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</si>
  <si>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</si>
  <si>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</si>
  <si>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</si>
  <si>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</si>
  <si>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</si>
  <si>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</si>
  <si>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</si>
  <si>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</si>
  <si>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</si>
  <si>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</si>
  <si>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</si>
  <si>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</si>
  <si>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</si>
  <si>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</si>
  <si>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</si>
  <si>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</si>
  <si>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</si>
  <si>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</si>
  <si>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</si>
  <si>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</si>
  <si>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</si>
  <si>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</si>
  <si>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</si>
  <si>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</si>
  <si>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</si>
  <si>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</si>
  <si>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</si>
  <si>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</si>
  <si>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</si>
  <si>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</si>
  <si>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</si>
  <si>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</si>
  <si>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</si>
  <si>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</si>
  <si>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</si>
  <si>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</si>
  <si>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</si>
  <si>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</si>
  <si>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</si>
  <si>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</si>
  <si>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</si>
  <si>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</si>
  <si>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</si>
  <si>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</si>
  <si>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</si>
  <si>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</si>
  <si>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</si>
  <si>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</si>
  <si>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</si>
  <si>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</si>
  <si>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</si>
  <si>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</si>
  <si>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</si>
  <si>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</si>
  <si>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</si>
  <si>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</si>
  <si>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</si>
  <si>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</si>
  <si>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</si>
  <si>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</si>
  <si>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</si>
  <si>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</si>
  <si>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</si>
  <si>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</si>
  <si>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</si>
  <si>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</si>
  <si>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</si>
  <si>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</si>
  <si>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</si>
  <si>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</si>
  <si>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</si>
  <si>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</si>
  <si>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</si>
  <si>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</si>
  <si>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</si>
  <si>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</si>
  <si>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</si>
  <si>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</si>
  <si>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</si>
  <si>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</si>
  <si>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</si>
  <si>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</si>
  <si>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</si>
  <si>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</si>
  <si>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</si>
  <si>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</si>
  <si>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</si>
  <si>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</si>
  <si>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</si>
  <si>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</si>
  <si>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</si>
  <si>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</si>
  <si>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</si>
  <si>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</si>
  <si>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</si>
  <si>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</si>
  <si>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</si>
  <si>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</si>
  <si>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</si>
  <si>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</si>
  <si>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</si>
  <si>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</si>
  <si>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</si>
  <si>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</si>
  <si>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</si>
  <si>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</si>
  <si>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</si>
  <si>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</si>
  <si>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</si>
  <si>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</si>
  <si>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</si>
  <si>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</si>
  <si>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</si>
  <si>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</si>
  <si>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</si>
  <si>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</si>
  <si>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</si>
  <si>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</si>
  <si>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</si>
  <si>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</si>
  <si>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</si>
  <si>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</si>
  <si>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</si>
  <si>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</si>
  <si>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</si>
  <si>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</si>
  <si>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</si>
  <si>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</si>
  <si>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</si>
  <si>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</si>
  <si>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</si>
  <si>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</si>
  <si>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</si>
  <si>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</si>
  <si>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</si>
  <si>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</si>
  <si>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</si>
  <si>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</si>
  <si>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</si>
  <si>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</si>
  <si>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</si>
  <si>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</si>
  <si>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</si>
  <si>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</si>
  <si>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</si>
  <si>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</si>
  <si>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</si>
  <si>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</si>
  <si>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</si>
  <si>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</si>
  <si>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</si>
  <si>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</si>
  <si>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</si>
  <si>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</si>
  <si>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</si>
  <si>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</si>
  <si>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</si>
  <si>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</si>
  <si>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</si>
  <si>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</si>
  <si>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</si>
  <si>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</si>
  <si>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</si>
  <si>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</si>
  <si>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</si>
  <si>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</si>
  <si>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</si>
  <si>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</si>
  <si>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</si>
  <si>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</si>
  <si>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</si>
  <si>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</si>
  <si>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</si>
  <si>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</si>
  <si>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</si>
  <si>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</si>
  <si>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</si>
  <si>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</si>
  <si>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</si>
  <si>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</si>
  <si>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</si>
  <si>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</si>
  <si>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</si>
  <si>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</si>
  <si>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</si>
  <si>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</si>
  <si>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</si>
  <si>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</si>
  <si>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</si>
  <si>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</si>
  <si>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</si>
  <si>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</si>
  <si>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</si>
  <si>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</si>
  <si>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</si>
  <si>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</si>
  <si>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</si>
  <si>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</si>
  <si>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</si>
  <si>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</si>
  <si>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</si>
  <si>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</si>
  <si>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</si>
  <si>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</si>
  <si>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</si>
  <si>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</si>
  <si>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</si>
  <si>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</si>
  <si>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</si>
  <si>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</si>
  <si>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</si>
  <si>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</si>
  <si>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</si>
  <si>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</si>
  <si>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</si>
  <si>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</si>
  <si>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</si>
  <si>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</si>
  <si>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</si>
  <si>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</si>
  <si>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</si>
  <si>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</si>
  <si>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</si>
  <si>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</si>
  <si>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</si>
  <si>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</si>
  <si>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</si>
  <si>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</si>
  <si>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</si>
  <si>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</si>
  <si>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</si>
  <si>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</si>
  <si>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</si>
  <si>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</si>
  <si>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</si>
  <si>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</si>
  <si>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</si>
  <si>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</si>
  <si>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</si>
  <si>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</si>
  <si>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</si>
  <si>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</si>
  <si>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</si>
  <si>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</si>
  <si>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</si>
  <si>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</si>
  <si>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</si>
  <si>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</si>
  <si>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</si>
  <si>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</si>
  <si>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</si>
  <si>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</si>
  <si>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</si>
  <si>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</si>
  <si>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</si>
  <si>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</si>
  <si>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</si>
  <si>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</si>
  <si>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</si>
  <si>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</si>
  <si>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</si>
  <si>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</si>
  <si>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</si>
  <si>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</si>
  <si>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</si>
  <si>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</si>
  <si>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</si>
  <si>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</si>
  <si>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</si>
  <si>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</si>
  <si>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</si>
  <si>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</si>
  <si>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</si>
  <si>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</si>
  <si>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</si>
  <si>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</si>
  <si>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</si>
  <si>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</si>
  <si>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</si>
  <si>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</si>
  <si>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</si>
  <si>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</si>
  <si>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</si>
  <si>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</si>
  <si>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</si>
  <si>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</si>
  <si>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</si>
  <si>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</si>
  <si>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</si>
  <si>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</si>
  <si>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</si>
  <si>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</si>
  <si>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</si>
  <si>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</si>
  <si>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</si>
  <si>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</si>
  <si>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</si>
  <si>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</si>
  <si>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</si>
  <si>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</si>
  <si>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</si>
  <si>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</si>
  <si>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</si>
  <si>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</si>
  <si>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</si>
  <si>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</si>
  <si>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</si>
  <si>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</si>
  <si>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</si>
  <si>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</si>
  <si>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</si>
  <si>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</si>
  <si>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</si>
  <si>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</si>
  <si>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</si>
  <si>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</si>
  <si>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</si>
  <si>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</si>
  <si>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</si>
  <si>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</si>
  <si>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</si>
  <si>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</si>
  <si>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</si>
  <si>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</si>
  <si>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</si>
  <si>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</si>
  <si>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</si>
  <si>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</si>
  <si>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</si>
  <si>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</si>
  <si>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</si>
  <si>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</si>
  <si>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</si>
  <si>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</si>
  <si>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</si>
  <si>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</si>
  <si>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</si>
  <si>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</si>
  <si>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</si>
  <si>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</si>
  <si>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</si>
  <si>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</si>
  <si>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</si>
  <si>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</si>
  <si>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</si>
  <si>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</si>
  <si>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</si>
  <si>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</si>
  <si>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</si>
  <si>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</si>
  <si>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</si>
  <si>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</si>
  <si>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</si>
  <si>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</si>
  <si>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</si>
  <si>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</si>
  <si>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</si>
  <si>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</si>
  <si>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</si>
  <si>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</si>
  <si>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</si>
  <si>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</si>
  <si>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</si>
  <si>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</si>
  <si>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</si>
  <si>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</si>
  <si>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</si>
  <si>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</si>
  <si>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</si>
  <si>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</si>
  <si>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</si>
  <si>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</si>
  <si>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</si>
  <si>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</si>
  <si>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</si>
  <si>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</si>
  <si>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</si>
  <si>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</si>
  <si>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</si>
  <si>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</si>
  <si>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</si>
  <si>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</si>
  <si>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</si>
  <si>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</si>
  <si>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</si>
  <si>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</si>
  <si>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</si>
  <si>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</si>
  <si>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</si>
  <si>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</si>
  <si>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</si>
  <si>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</si>
  <si>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</si>
  <si>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</si>
  <si>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</si>
  <si>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</si>
  <si>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</si>
  <si>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</si>
  <si>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</si>
  <si>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</si>
  <si>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</si>
  <si>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</si>
  <si>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</si>
  <si>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</si>
  <si>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</si>
  <si>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</si>
  <si>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</si>
  <si>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</si>
  <si>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</si>
  <si>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</si>
  <si>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</si>
  <si>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</si>
  <si>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</si>
  <si>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</si>
  <si>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</si>
  <si>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</si>
  <si>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</si>
  <si>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</si>
  <si>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</si>
  <si>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</si>
  <si>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</si>
  <si>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</si>
  <si>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</si>
  <si>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</si>
  <si>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</si>
  <si>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</si>
  <si>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</si>
  <si>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</si>
  <si>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</si>
  <si>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</si>
  <si>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</si>
  <si>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</si>
  <si>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</si>
  <si>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</si>
  <si>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</si>
  <si>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</si>
  <si>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</si>
  <si>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</si>
  <si>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</si>
  <si>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</si>
  <si>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</si>
  <si>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</si>
  <si>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</si>
  <si>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</si>
  <si>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</si>
  <si>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</si>
  <si>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</si>
  <si>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</si>
  <si>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</si>
  <si>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</si>
  <si>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</si>
  <si>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</si>
  <si>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</si>
  <si>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</si>
  <si>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</si>
  <si>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</si>
  <si>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</si>
  <si>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</si>
  <si>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</si>
  <si>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</si>
  <si>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</si>
  <si>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</si>
  <si>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</si>
  <si>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</si>
  <si>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</si>
  <si>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</si>
  <si>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</si>
  <si>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</si>
  <si>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</si>
  <si>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</si>
  <si>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</si>
  <si>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</si>
  <si>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</si>
  <si>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</si>
  <si>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</si>
  <si>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</si>
  <si>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</si>
  <si>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</si>
  <si>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</si>
  <si>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</si>
  <si>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</si>
  <si>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</si>
  <si>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</si>
  <si>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</si>
  <si>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</si>
  <si>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</si>
  <si>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</si>
  <si>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</si>
  <si>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</si>
  <si>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</si>
  <si>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</si>
  <si>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</si>
  <si>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</si>
  <si>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</si>
  <si>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</si>
  <si>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</si>
  <si>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</si>
  <si>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</si>
  <si>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</si>
  <si>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</si>
  <si>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</si>
  <si>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</si>
  <si>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</si>
  <si>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</si>
  <si>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</si>
  <si>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</si>
  <si>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</si>
  <si>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</si>
  <si>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</si>
  <si>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</si>
  <si>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</si>
  <si>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</si>
  <si>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</si>
  <si>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</si>
  <si>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</si>
  <si>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</si>
  <si>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</si>
  <si>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</si>
  <si>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</si>
  <si>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</si>
  <si>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</si>
  <si>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</si>
  <si>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</si>
  <si>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</si>
  <si>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</si>
  <si>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</si>
  <si>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</si>
  <si>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</si>
  <si>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</si>
  <si>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</si>
  <si>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</si>
  <si>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</si>
  <si>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</si>
  <si>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</si>
  <si>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</si>
  <si>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</si>
  <si>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</si>
  <si>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</si>
  <si>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</si>
  <si>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</si>
  <si>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</si>
  <si>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</si>
  <si>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</si>
  <si>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</si>
  <si>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</si>
  <si>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</si>
  <si>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</si>
  <si>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</si>
  <si>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</si>
  <si>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</si>
  <si>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</si>
  <si>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</si>
  <si>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</si>
  <si>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</si>
  <si>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</si>
  <si>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</si>
  <si>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</si>
  <si>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</si>
  <si>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</si>
  <si>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</si>
  <si>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</si>
  <si>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</si>
  <si>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</si>
  <si>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</si>
  <si>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</si>
  <si>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</si>
  <si>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</si>
  <si>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</si>
  <si>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</si>
  <si>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</si>
  <si>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</si>
  <si>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</si>
  <si>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</si>
  <si>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</si>
  <si>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</si>
  <si>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</si>
  <si>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</si>
  <si>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</si>
  <si>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</si>
  <si>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</si>
  <si>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</si>
  <si>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</si>
  <si>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</si>
  <si>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</si>
  <si>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</si>
  <si>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</si>
  <si>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</si>
  <si>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</si>
  <si>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</si>
  <si>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</si>
  <si>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</si>
  <si>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</si>
  <si>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</si>
  <si>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</si>
  <si>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</si>
  <si>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</si>
  <si>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</si>
  <si>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</si>
  <si>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</si>
  <si>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</si>
  <si>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</si>
  <si>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</si>
  <si>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</si>
  <si>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</si>
  <si>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</si>
  <si>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</si>
  <si>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</si>
  <si>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</si>
  <si>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</si>
  <si>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</si>
  <si>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</si>
  <si>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</si>
  <si>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</si>
  <si>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</si>
  <si>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</si>
  <si>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</si>
  <si>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</si>
  <si>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</si>
  <si>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</si>
  <si>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</si>
  <si>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</si>
  <si>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</si>
  <si>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</si>
  <si>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</si>
  <si>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</si>
  <si>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</si>
  <si>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</si>
  <si>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</si>
  <si>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</si>
  <si>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</si>
  <si>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</si>
  <si>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</si>
  <si>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</si>
  <si>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</si>
  <si>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</si>
  <si>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</si>
  <si>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</si>
  <si>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</si>
  <si>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</si>
  <si>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</si>
  <si>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</si>
  <si>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</si>
  <si>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</si>
  <si>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</si>
  <si>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</si>
  <si>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</si>
  <si>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</si>
  <si>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</si>
  <si>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</si>
  <si>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</si>
  <si>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</si>
  <si>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</si>
  <si>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</si>
  <si>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</si>
  <si>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</si>
  <si>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</si>
  <si>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</si>
  <si>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</si>
  <si>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</si>
  <si>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</si>
  <si>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</si>
  <si>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</si>
  <si>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</si>
  <si>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</si>
  <si>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</si>
  <si>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</si>
  <si>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</si>
  <si>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</si>
  <si>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</si>
  <si>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</si>
  <si>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</si>
  <si>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</si>
  <si>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</si>
  <si>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</si>
  <si>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</si>
  <si>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</si>
  <si>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</si>
  <si>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</si>
  <si>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</si>
  <si>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</si>
  <si>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</si>
  <si>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</si>
  <si>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</si>
  <si>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</si>
  <si>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</si>
  <si>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</si>
  <si>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</si>
  <si>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</si>
  <si>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</si>
  <si>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</si>
  <si>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</si>
  <si>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</si>
  <si>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</si>
  <si>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</si>
  <si>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</si>
  <si>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</si>
  <si>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</si>
  <si>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</si>
  <si>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</si>
  <si>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</si>
  <si>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</si>
  <si>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</si>
  <si>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</si>
  <si>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</si>
  <si>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</si>
  <si>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</si>
  <si>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</si>
  <si>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</si>
  <si>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</si>
  <si>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</si>
  <si>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</si>
  <si>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</si>
  <si>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</si>
  <si>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</si>
  <si>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</si>
  <si>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</si>
  <si>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</si>
  <si>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</si>
  <si>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</si>
  <si>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</si>
  <si>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</si>
  <si>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</si>
  <si>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</si>
  <si>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</si>
  <si>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</si>
  <si>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</si>
  <si>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</si>
  <si>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</si>
  <si>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</si>
  <si>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</si>
  <si>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</si>
  <si>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</si>
  <si>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</si>
  <si>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</si>
  <si>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</si>
  <si>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</si>
  <si>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</si>
  <si>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</si>
  <si>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</si>
  <si>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</si>
  <si>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</si>
  <si>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</si>
  <si>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</si>
  <si>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</si>
  <si>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</si>
  <si>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</si>
  <si>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</si>
  <si>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</si>
  <si>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</si>
  <si>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</si>
  <si>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</si>
  <si>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</si>
  <si>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</si>
  <si>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</si>
  <si>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</si>
  <si>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</si>
  <si>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</si>
  <si>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</si>
  <si>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</si>
  <si>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</si>
  <si>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</si>
  <si>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</si>
  <si>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</si>
  <si>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</si>
  <si>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</si>
  <si>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</si>
  <si>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</si>
  <si>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</si>
  <si>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</si>
  <si>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</si>
  <si>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</si>
  <si>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</si>
  <si>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</si>
  <si>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</si>
  <si>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</si>
  <si>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</si>
  <si>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</si>
  <si>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</si>
  <si>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</si>
  <si>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</si>
  <si>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</si>
  <si>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</si>
  <si>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</si>
  <si>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</si>
  <si>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</si>
  <si>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</si>
  <si>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</si>
  <si>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</si>
  <si>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</si>
  <si>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</si>
  <si>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</si>
  <si>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</si>
  <si>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</si>
  <si>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</si>
  <si>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</si>
  <si>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</si>
  <si>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</si>
  <si>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</si>
  <si>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</si>
  <si>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</si>
  <si>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</si>
  <si>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</si>
  <si>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</si>
  <si>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</si>
  <si>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</si>
  <si>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</si>
  <si>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</si>
  <si>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</si>
  <si>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</si>
  <si>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</si>
  <si>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</si>
  <si>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</si>
  <si>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</si>
  <si>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</si>
  <si>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</si>
  <si>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</si>
  <si>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</si>
  <si>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</si>
  <si>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</si>
  <si>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</si>
  <si>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</si>
  <si>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</si>
  <si>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</si>
  <si>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</si>
  <si>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</si>
  <si>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</si>
  <si>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</si>
  <si>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</si>
  <si>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</si>
  <si>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</si>
  <si>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</si>
  <si>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</si>
  <si>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</si>
  <si>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</si>
  <si>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</si>
  <si>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</si>
  <si>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</si>
  <si>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</si>
  <si>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</si>
  <si>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</si>
  <si>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</si>
  <si>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</si>
  <si>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</si>
  <si>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</si>
  <si>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</si>
  <si>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</si>
  <si>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</si>
  <si>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</si>
  <si>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</si>
  <si>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</si>
  <si>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</si>
  <si>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</si>
  <si>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</si>
  <si>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</si>
  <si>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</si>
  <si>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</si>
  <si>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</si>
  <si>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</si>
  <si>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</si>
  <si>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</si>
  <si>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</si>
  <si>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</si>
  <si>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</si>
  <si>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</si>
  <si>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</si>
  <si>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</si>
  <si>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</si>
  <si>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</si>
  <si>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</si>
  <si>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</si>
  <si>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</si>
  <si>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</si>
  <si>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</si>
  <si>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</si>
  <si>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</si>
  <si>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</si>
  <si>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</si>
  <si>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</si>
  <si>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</si>
  <si>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</si>
  <si>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</si>
  <si>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</si>
  <si>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</si>
  <si>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</si>
  <si>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</si>
  <si>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</si>
  <si>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</si>
  <si>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</si>
  <si>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</si>
  <si>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</si>
  <si>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</si>
  <si>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</si>
  <si>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</si>
  <si>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</si>
  <si>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</si>
  <si>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</si>
  <si>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</si>
  <si>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</si>
  <si>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</si>
  <si>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</si>
  <si>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</si>
  <si>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</si>
  <si>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</si>
  <si>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</si>
  <si>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</si>
  <si>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</si>
  <si>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</si>
  <si>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</si>
  <si>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</si>
  <si>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</si>
  <si>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</si>
  <si>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</si>
  <si>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</si>
  <si>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</si>
  <si>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</si>
  <si>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</si>
  <si>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</si>
  <si>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</si>
  <si>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</si>
  <si>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</si>
  <si>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</si>
  <si>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</si>
  <si>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</si>
  <si>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</si>
  <si>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</si>
  <si>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</si>
  <si>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</si>
  <si>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</si>
  <si>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</si>
  <si>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</si>
  <si>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</si>
  <si>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</si>
  <si>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</si>
  <si>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</si>
  <si>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</si>
  <si>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</si>
  <si>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</si>
  <si>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</si>
  <si>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</si>
  <si>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</si>
  <si>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</si>
  <si>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</si>
  <si>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</si>
  <si>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</si>
  <si>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</si>
  <si>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</si>
  <si>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</si>
  <si>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</si>
  <si>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</si>
  <si>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</si>
  <si>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</si>
  <si>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</si>
  <si>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</si>
  <si>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</si>
  <si>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</si>
  <si>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</si>
  <si>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</si>
  <si>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</si>
  <si>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</si>
  <si>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</si>
  <si>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</si>
  <si>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</si>
  <si>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</si>
  <si>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</si>
  <si>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</si>
  <si>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</si>
  <si>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</si>
  <si>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</si>
  <si>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</si>
  <si>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</si>
  <si>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</si>
  <si>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</si>
  <si>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</si>
  <si>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</si>
  <si>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</si>
  <si>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</si>
  <si>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</si>
  <si>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</si>
  <si>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</si>
  <si>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</si>
  <si>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</si>
  <si>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</si>
  <si>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</si>
  <si>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</si>
  <si>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</si>
  <si>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</si>
  <si>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</si>
  <si>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</si>
  <si>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</si>
  <si>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</si>
  <si>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</si>
  <si>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</si>
  <si>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</si>
  <si>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</si>
  <si>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</si>
  <si>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</si>
  <si>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</si>
  <si>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</si>
  <si>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</si>
  <si>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</si>
  <si>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</si>
  <si>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</si>
  <si>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</si>
  <si>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</si>
  <si>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</si>
  <si>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</si>
  <si>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</si>
  <si>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</si>
  <si>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</si>
  <si>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</si>
  <si>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</si>
  <si>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</si>
  <si>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</si>
  <si>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</si>
  <si>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</si>
  <si>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</si>
  <si>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</si>
  <si>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</si>
  <si>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</si>
  <si>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</si>
  <si>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</si>
  <si>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</si>
  <si>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</si>
  <si>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</si>
  <si>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</si>
  <si>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</si>
  <si>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</si>
  <si>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</si>
  <si>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</si>
  <si>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</si>
  <si>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</si>
  <si>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</si>
  <si>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</si>
  <si>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</si>
  <si>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</si>
  <si>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</si>
  <si>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</si>
  <si>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</si>
  <si>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</si>
  <si>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</si>
  <si>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</si>
  <si>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</si>
  <si>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</si>
  <si>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</si>
  <si>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</si>
  <si>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</si>
  <si>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</si>
  <si>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</si>
  <si>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</si>
  <si>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</si>
  <si>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</si>
  <si>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</si>
  <si>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</si>
  <si>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</si>
  <si>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</si>
  <si>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</si>
  <si>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</si>
  <si>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</si>
  <si>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</si>
  <si>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</si>
  <si>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</si>
  <si>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</si>
  <si>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</si>
  <si>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</si>
  <si>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</si>
  <si>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</si>
  <si>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</si>
  <si>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</si>
  <si>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</si>
  <si>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</si>
  <si>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</si>
  <si>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</si>
  <si>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</si>
  <si>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</si>
  <si>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</si>
  <si>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</si>
  <si>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</si>
  <si>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</si>
  <si>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</si>
  <si>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</si>
  <si>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</si>
  <si>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</si>
  <si>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</si>
  <si>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</si>
  <si>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</si>
  <si>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</si>
  <si>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</si>
  <si>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</si>
  <si>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</si>
  <si>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</si>
  <si>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</si>
  <si>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</si>
  <si>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</si>
  <si>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</si>
  <si>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</si>
  <si>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</si>
  <si>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</si>
  <si>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</si>
  <si>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</si>
  <si>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</si>
  <si>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</si>
  <si>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</si>
  <si>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</si>
  <si>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</si>
  <si>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</si>
  <si>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</si>
  <si>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</si>
  <si>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</si>
  <si>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</si>
  <si>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</si>
  <si>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</si>
  <si>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</si>
  <si>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</si>
  <si>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</si>
  <si>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</si>
  <si>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</si>
  <si>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</si>
  <si>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</si>
  <si>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</si>
  <si>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</si>
  <si>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</si>
  <si>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</si>
  <si>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</si>
  <si>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</si>
  <si>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</si>
  <si>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</si>
  <si>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</si>
  <si>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</si>
  <si>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</si>
  <si>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</si>
  <si>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</si>
  <si>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</si>
  <si>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</si>
  <si>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</si>
  <si>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</si>
  <si>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</si>
  <si>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</si>
  <si>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</si>
  <si>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</si>
  <si>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</si>
  <si>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</si>
  <si>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</si>
  <si>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</si>
  <si>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</si>
  <si>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</si>
  <si>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</si>
  <si>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</si>
  <si>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</si>
  <si>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</si>
  <si>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</si>
  <si>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</si>
  <si>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</si>
  <si>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</si>
  <si>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</si>
  <si>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</si>
  <si>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</si>
  <si>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</si>
  <si>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</si>
  <si>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</si>
  <si>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</si>
  <si>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</si>
  <si>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</si>
  <si>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</si>
  <si>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</si>
  <si>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</si>
  <si>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</si>
  <si>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</si>
  <si>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</si>
  <si>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</si>
  <si>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</si>
  <si>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</si>
  <si>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</si>
  <si>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</si>
  <si>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</si>
  <si>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</si>
  <si>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</si>
  <si>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</si>
  <si>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</si>
  <si>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</si>
  <si>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</si>
  <si>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</si>
  <si>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</si>
  <si>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</si>
  <si>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</si>
  <si>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</si>
  <si>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</si>
  <si>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</si>
  <si>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</si>
  <si>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</si>
  <si>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</si>
  <si>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</si>
  <si>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</si>
  <si>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</si>
  <si>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</si>
  <si>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</si>
  <si>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</si>
  <si>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</si>
  <si>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</si>
  <si>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</si>
  <si>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</si>
  <si>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</si>
  <si>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</si>
  <si>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</si>
  <si>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</si>
  <si>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</si>
  <si>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</si>
  <si>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</si>
  <si>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</si>
  <si>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</si>
  <si>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</si>
  <si>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</si>
  <si>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</si>
  <si>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</si>
  <si>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</si>
  <si>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</si>
  <si>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</si>
  <si>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</si>
  <si>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</si>
  <si>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</si>
  <si>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</si>
  <si>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</si>
  <si>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</si>
  <si>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</si>
  <si>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</si>
  <si>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</si>
  <si>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</si>
  <si>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</si>
  <si>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</si>
  <si>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</si>
  <si>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</si>
  <si>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</si>
  <si>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</si>
  <si>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</si>
  <si>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</si>
  <si>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</si>
  <si>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</si>
  <si>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</si>
  <si>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</si>
  <si>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</si>
  <si>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</si>
  <si>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</si>
  <si>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</si>
  <si>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</si>
  <si>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</si>
  <si>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</si>
  <si>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</si>
  <si>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</si>
  <si>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</si>
  <si>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</si>
  <si>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</si>
  <si>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</si>
  <si>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</si>
  <si>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</si>
  <si>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</si>
  <si>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</si>
  <si>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</si>
  <si>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</si>
  <si>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</si>
  <si>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</si>
  <si>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</si>
  <si>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</si>
  <si>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</si>
  <si>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</si>
  <si>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</si>
  <si>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</si>
  <si>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</si>
  <si>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</si>
  <si>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</si>
  <si>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</si>
  <si>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</si>
  <si>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</si>
  <si>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</si>
  <si>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</si>
  <si>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</si>
  <si>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</si>
  <si>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</si>
  <si>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</si>
  <si>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</si>
  <si>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</si>
  <si>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</si>
  <si>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</si>
  <si>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</si>
  <si>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</si>
  <si>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</si>
  <si>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</si>
  <si>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</si>
  <si>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</si>
  <si>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</si>
  <si>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</si>
  <si>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</si>
  <si>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</si>
  <si>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</si>
  <si>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</si>
  <si>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</si>
  <si>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</si>
  <si>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</si>
  <si>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</si>
  <si>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</si>
  <si>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</si>
  <si>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</si>
  <si>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</si>
  <si>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</si>
  <si>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</si>
  <si>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</si>
  <si>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</si>
  <si>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</si>
  <si>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</si>
  <si>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</si>
  <si>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</si>
  <si>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</si>
  <si>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</si>
  <si>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</si>
  <si>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</si>
  <si>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</si>
  <si>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</si>
  <si>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</si>
  <si>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</si>
  <si>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</si>
  <si>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</si>
  <si>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</si>
  <si>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</si>
  <si>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</si>
  <si>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</si>
  <si>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</si>
  <si>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</si>
  <si>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</si>
  <si>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</si>
  <si>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</si>
  <si>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</si>
  <si>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</si>
  <si>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</si>
  <si>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</si>
  <si>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</si>
  <si>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</si>
  <si>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</si>
  <si>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</si>
  <si>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</si>
  <si>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</si>
  <si>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</si>
  <si>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</si>
  <si>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</si>
  <si>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</si>
  <si>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</si>
  <si>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</si>
  <si>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</si>
  <si>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</si>
  <si>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</si>
  <si>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</si>
  <si>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</si>
  <si>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</si>
  <si>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</si>
  <si>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</si>
  <si>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</si>
  <si>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</si>
  <si>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</si>
  <si>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</si>
  <si>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</si>
  <si>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</si>
  <si>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</si>
  <si>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</si>
  <si>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</si>
  <si>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</si>
  <si>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</si>
  <si>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</si>
  <si>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</si>
  <si>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</si>
  <si>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</si>
  <si>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</si>
  <si>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</si>
  <si>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</si>
  <si>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</si>
  <si>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</si>
  <si>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</si>
  <si>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</si>
  <si>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</si>
  <si>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</si>
  <si>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</si>
  <si>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</si>
  <si>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</si>
  <si>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</si>
  <si>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</si>
  <si>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</si>
  <si>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</si>
  <si>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</si>
  <si>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</si>
  <si>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</si>
  <si>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</si>
  <si>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</si>
  <si>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</si>
  <si>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</si>
  <si>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</si>
  <si>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</si>
  <si>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</si>
  <si>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</si>
  <si>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</si>
  <si>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</si>
  <si>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</si>
  <si>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</si>
  <si>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</si>
  <si>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</si>
  <si>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</si>
  <si>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</si>
  <si>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</si>
  <si>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</si>
  <si>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</si>
  <si>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</si>
  <si>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</si>
  <si>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</si>
  <si>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</si>
  <si>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</si>
  <si>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</si>
  <si>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</si>
  <si>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</si>
  <si>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</si>
  <si>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</si>
  <si>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</si>
  <si>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</si>
  <si>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</si>
  <si>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</si>
  <si>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</si>
  <si>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</si>
  <si>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</si>
  <si>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</si>
  <si>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</si>
  <si>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</si>
  <si>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</si>
  <si>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</si>
  <si>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</si>
  <si>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</si>
  <si>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</si>
  <si>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</si>
  <si>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</si>
  <si>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</si>
  <si>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</si>
  <si>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</si>
  <si>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</si>
  <si>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</si>
  <si>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</si>
  <si>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</si>
  <si>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</si>
  <si>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</si>
  <si>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</si>
  <si>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</si>
  <si>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</si>
  <si>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</si>
  <si>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</si>
  <si>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</si>
  <si>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</si>
  <si>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</si>
  <si>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</si>
  <si>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</si>
  <si>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</si>
  <si>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</si>
  <si>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</si>
  <si>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</si>
  <si>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</si>
  <si>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</si>
  <si>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</si>
  <si>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</si>
  <si>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</si>
  <si>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</si>
  <si>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</si>
  <si>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</si>
  <si>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</si>
  <si>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</si>
  <si>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</si>
  <si>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</si>
  <si>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</si>
  <si>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</si>
  <si>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</si>
  <si>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</si>
  <si>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</si>
  <si>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</si>
  <si>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</si>
  <si>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</si>
  <si>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</si>
  <si>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</si>
  <si>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</si>
  <si>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</si>
  <si>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</si>
  <si>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</si>
  <si>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</si>
  <si>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</si>
  <si>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</si>
  <si>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</si>
  <si>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</si>
  <si>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</si>
  <si>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</si>
  <si>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</si>
  <si>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</si>
  <si>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</si>
  <si>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</si>
  <si>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</si>
  <si>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</si>
  <si>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</si>
  <si>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</si>
  <si>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</si>
  <si>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</si>
  <si>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</si>
  <si>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</si>
  <si>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</si>
  <si>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</si>
  <si>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</si>
  <si>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</si>
  <si>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</si>
  <si>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</si>
  <si>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</si>
  <si>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</si>
  <si>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</si>
  <si>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</si>
  <si>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</si>
  <si>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</si>
  <si>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</si>
  <si>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</si>
  <si>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</si>
  <si>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</si>
  <si>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</si>
  <si>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</si>
  <si>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</si>
  <si>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</si>
  <si>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</si>
  <si>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</si>
  <si>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</si>
  <si>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</si>
  <si>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</si>
  <si>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</si>
  <si>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</si>
  <si>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</si>
  <si>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</si>
  <si>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</si>
  <si>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</si>
  <si>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</si>
  <si>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</si>
  <si>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</si>
  <si>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</si>
  <si>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</si>
  <si>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</si>
  <si>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</si>
  <si>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</si>
  <si>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</si>
  <si>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</si>
  <si>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</si>
  <si>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</si>
  <si>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</si>
  <si>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</si>
  <si>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</si>
  <si>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</si>
  <si>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</si>
  <si>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</si>
  <si>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</si>
  <si>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</si>
  <si>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</si>
  <si>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</si>
  <si>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</si>
  <si>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</si>
  <si>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</si>
  <si>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</si>
  <si>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</si>
  <si>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</si>
  <si>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</si>
  <si>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</si>
  <si>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</si>
  <si>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</si>
  <si>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</si>
  <si>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</si>
  <si>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</si>
  <si>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</si>
  <si>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</si>
  <si>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</si>
  <si>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</si>
  <si>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</si>
  <si>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</si>
  <si>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</si>
  <si>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</si>
  <si>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</si>
  <si>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</si>
  <si>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</si>
  <si>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</si>
  <si>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</si>
  <si>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</si>
  <si>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</si>
  <si>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</si>
  <si>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</si>
  <si>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</si>
  <si>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</si>
  <si>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</si>
  <si>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</si>
  <si>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</si>
  <si>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</si>
  <si>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</si>
  <si>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</si>
  <si>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</si>
  <si>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</si>
  <si>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</si>
  <si>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</si>
  <si>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</si>
  <si>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</si>
  <si>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</si>
  <si>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</si>
  <si>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</si>
  <si>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</si>
  <si>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</si>
  <si>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</si>
  <si>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</si>
  <si>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</si>
  <si>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</si>
  <si>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</si>
  <si>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</si>
  <si>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</si>
  <si>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</si>
  <si>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</si>
  <si>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</si>
  <si>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</si>
  <si>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</si>
  <si>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</si>
  <si>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</si>
  <si>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</si>
  <si>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</si>
  <si>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</si>
  <si>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</si>
  <si>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</si>
  <si>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</si>
  <si>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</si>
  <si>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</si>
  <si>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</si>
  <si>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</si>
  <si>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</si>
  <si>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</si>
  <si>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</si>
  <si>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</si>
  <si>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</si>
  <si>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</si>
  <si>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</si>
  <si>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</si>
  <si>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</si>
  <si>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</si>
  <si>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</si>
  <si>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</si>
  <si>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</si>
  <si>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</si>
  <si>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</si>
  <si>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</si>
  <si>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</si>
  <si>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</si>
  <si>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</si>
  <si>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</si>
  <si>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</si>
  <si>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</si>
  <si>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</si>
  <si>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</si>
  <si>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</si>
  <si>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</si>
  <si>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</si>
  <si>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</si>
  <si>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</si>
  <si>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</si>
  <si>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</si>
  <si>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</si>
  <si>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</si>
  <si>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</si>
  <si>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</si>
  <si>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</si>
  <si>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</si>
  <si>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</si>
  <si>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</si>
  <si>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</si>
  <si>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</si>
  <si>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</si>
  <si>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</si>
  <si>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</si>
  <si>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</si>
  <si>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</si>
  <si>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</si>
  <si>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</si>
  <si>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</si>
  <si>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</si>
  <si>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</si>
  <si>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</si>
  <si>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</si>
  <si>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</si>
  <si>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</si>
  <si>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</si>
  <si>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</si>
  <si>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</si>
  <si>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</si>
  <si>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</si>
  <si>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</si>
  <si>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</si>
  <si>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</si>
  <si>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</si>
  <si>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</si>
  <si>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</si>
  <si>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</si>
  <si>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</si>
  <si>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</si>
  <si>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</si>
  <si>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</si>
  <si>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</si>
  <si>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</si>
  <si>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</si>
  <si>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</si>
  <si>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</si>
  <si>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</si>
  <si>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</si>
  <si>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</si>
  <si>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</si>
  <si>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</si>
  <si>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</si>
  <si>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</si>
  <si>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</si>
  <si>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</si>
  <si>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</si>
  <si>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</si>
  <si>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</si>
  <si>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</si>
  <si>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</si>
  <si>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</si>
  <si>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</si>
  <si>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</si>
  <si>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</si>
  <si>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</si>
  <si>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</si>
  <si>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</si>
  <si>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</si>
  <si>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</si>
  <si>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</si>
  <si>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</si>
  <si>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</si>
  <si>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</si>
  <si>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</si>
  <si>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</si>
  <si>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</si>
  <si>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</si>
  <si>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</si>
  <si>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</si>
  <si>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</si>
  <si>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</si>
  <si>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</si>
  <si>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</si>
  <si>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</si>
  <si>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</si>
  <si>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</si>
  <si>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</si>
  <si>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</si>
  <si>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</si>
  <si>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</si>
  <si>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</si>
  <si>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</si>
  <si>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</si>
  <si>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</si>
  <si>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</si>
  <si>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</si>
  <si>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</si>
  <si>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</si>
  <si>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</si>
  <si>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</si>
  <si>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</si>
  <si>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</si>
  <si>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</si>
  <si>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</si>
  <si>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</si>
  <si>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</si>
  <si>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</si>
  <si>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</si>
  <si>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</si>
  <si>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</si>
  <si>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</si>
  <si>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</si>
  <si>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</si>
  <si>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</si>
  <si>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</si>
  <si>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</si>
  <si>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</si>
  <si>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</si>
  <si>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</si>
  <si>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</si>
  <si>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</si>
  <si>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</si>
  <si>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</si>
  <si>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</si>
  <si>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</si>
  <si>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</si>
  <si>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</si>
  <si>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</si>
  <si>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</si>
  <si>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</si>
  <si>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</si>
  <si>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</si>
  <si>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</si>
  <si>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</si>
  <si>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</si>
  <si>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</si>
  <si>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</si>
  <si>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</si>
  <si>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</si>
  <si>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</si>
  <si>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</si>
  <si>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</si>
  <si>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</si>
  <si>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</si>
  <si>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</si>
  <si>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</si>
  <si>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</si>
  <si>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</si>
  <si>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</si>
  <si>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</si>
  <si>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</si>
  <si>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</si>
  <si>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</si>
  <si>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</si>
  <si>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</si>
  <si>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</si>
  <si>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</si>
  <si>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</si>
  <si>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</si>
  <si>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</si>
  <si>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</si>
  <si>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</si>
  <si>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</si>
  <si>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</si>
  <si>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</si>
  <si>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</si>
  <si>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</si>
  <si>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</si>
  <si>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</si>
  <si>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</si>
  <si>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</si>
  <si>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</si>
  <si>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</si>
  <si>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</si>
  <si>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</si>
  <si>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</si>
  <si>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</si>
  <si>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</si>
  <si>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</si>
  <si>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</si>
  <si>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</si>
  <si>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</si>
  <si>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</si>
  <si>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</si>
  <si>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</si>
  <si>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</si>
  <si>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</si>
  <si>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</si>
  <si>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</si>
  <si>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</si>
  <si>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</si>
  <si>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</si>
  <si>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</si>
  <si>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</si>
  <si>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</si>
  <si>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</si>
  <si>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</si>
  <si>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</si>
  <si>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</si>
  <si>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</si>
  <si>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</si>
  <si>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</si>
  <si>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</si>
  <si>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</si>
  <si>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</si>
  <si>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</si>
  <si>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</si>
  <si>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</si>
  <si>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</si>
  <si>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</si>
  <si>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</si>
  <si>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</si>
  <si>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</si>
  <si>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</si>
  <si>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</si>
  <si>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</si>
  <si>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</si>
  <si>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</si>
  <si>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</si>
  <si>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</si>
  <si>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</si>
  <si>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</si>
  <si>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</si>
  <si>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</si>
  <si>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</si>
  <si>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</si>
  <si>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</si>
  <si>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</si>
  <si>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</si>
  <si>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</si>
  <si>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</si>
  <si>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</si>
  <si>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</si>
  <si>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</si>
  <si>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</si>
  <si>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</si>
  <si>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</si>
  <si>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</si>
  <si>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</si>
  <si>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</si>
  <si>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</si>
  <si>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</si>
  <si>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</si>
  <si>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</si>
  <si>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</si>
  <si>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</si>
  <si>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</si>
  <si>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</si>
  <si>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</si>
  <si>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</si>
  <si>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</si>
  <si>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</si>
  <si>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</si>
  <si>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</si>
  <si>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</si>
  <si>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</si>
  <si>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</si>
  <si>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</si>
  <si>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</si>
  <si>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</si>
  <si>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</si>
  <si>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</si>
  <si>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</si>
  <si>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</si>
  <si>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</si>
  <si>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</si>
  <si>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</si>
  <si>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</si>
  <si>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</si>
  <si>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</si>
  <si>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</si>
  <si>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</si>
  <si>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</si>
  <si>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</si>
  <si>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</si>
  <si>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</si>
  <si>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</si>
  <si>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</si>
  <si>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</si>
  <si>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</si>
  <si>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</si>
  <si>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</si>
  <si>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</si>
  <si>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</si>
  <si>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</si>
  <si>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</si>
  <si>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</si>
  <si>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</si>
  <si>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</si>
  <si>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</si>
  <si>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</si>
  <si>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</si>
  <si>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</si>
  <si>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</si>
  <si>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</si>
  <si>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</si>
  <si>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</si>
  <si>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</si>
  <si>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</si>
  <si>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</si>
  <si>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</si>
  <si>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</si>
  <si>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</si>
  <si>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</si>
  <si>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</si>
  <si>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</si>
  <si>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</si>
  <si>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</si>
  <si>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</si>
  <si>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</si>
  <si>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</si>
  <si>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</si>
  <si>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</si>
  <si>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</si>
  <si>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</si>
  <si>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</si>
  <si>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</si>
  <si>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</si>
  <si>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</si>
  <si>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</si>
  <si>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</si>
  <si>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</si>
  <si>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</si>
  <si>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</si>
  <si>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</si>
  <si>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</si>
  <si>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</si>
  <si>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</si>
  <si>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</si>
  <si>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</si>
  <si>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</si>
  <si>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</si>
  <si>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</si>
  <si>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</si>
  <si>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</si>
  <si>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</si>
  <si>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</si>
  <si>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</si>
  <si>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</si>
  <si>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</si>
  <si>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</si>
  <si>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</si>
  <si>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</si>
  <si>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</si>
  <si>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</si>
  <si>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</si>
  <si>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</si>
  <si>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</si>
  <si>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</si>
  <si>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</si>
  <si>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</si>
  <si>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</si>
  <si>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</si>
  <si>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</si>
  <si>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</si>
  <si>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</si>
  <si>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</si>
  <si>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</si>
  <si>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</si>
  <si>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</si>
  <si>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</si>
  <si>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</si>
  <si>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</si>
  <si>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</si>
  <si>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</si>
  <si>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</si>
  <si>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</si>
  <si>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</si>
  <si>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</si>
  <si>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</si>
  <si>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</si>
  <si>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</si>
  <si>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</si>
  <si>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</si>
  <si>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</si>
  <si>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</si>
  <si>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</si>
  <si>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</si>
  <si>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</si>
  <si>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</si>
  <si>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</si>
  <si>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</si>
  <si>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</si>
  <si>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</si>
  <si>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</si>
  <si>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</si>
  <si>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</si>
  <si>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</si>
  <si>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</si>
  <si>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</si>
  <si>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</si>
  <si>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</si>
  <si>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</si>
  <si>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</si>
  <si>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</si>
  <si>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</si>
  <si>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</si>
  <si>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</si>
  <si>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</si>
  <si>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</si>
  <si>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</si>
  <si>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</si>
  <si>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</si>
  <si>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</si>
  <si>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</si>
  <si>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</si>
  <si>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</si>
  <si>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</si>
  <si>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</si>
  <si>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</si>
  <si>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</si>
  <si>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</si>
  <si>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</si>
  <si>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</si>
  <si>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</si>
  <si>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</si>
  <si>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</si>
  <si>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</si>
  <si>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</si>
  <si>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</si>
  <si>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</si>
  <si>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</si>
  <si>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</si>
  <si>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</si>
  <si>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</si>
  <si>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</si>
  <si>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</si>
  <si>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</si>
  <si>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</si>
  <si>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</si>
  <si>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</si>
  <si>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</si>
  <si>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</si>
  <si>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</si>
  <si>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</si>
  <si>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</si>
  <si>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</si>
  <si>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</si>
  <si>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</si>
  <si>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</si>
  <si>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</si>
  <si>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</si>
  <si>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</si>
  <si>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</si>
  <si>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</si>
  <si>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</si>
  <si>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</si>
  <si>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</si>
  <si>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</si>
  <si>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</si>
  <si>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</si>
  <si>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</si>
  <si>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</si>
  <si>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</si>
  <si>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</si>
  <si>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</si>
  <si>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</si>
  <si>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</si>
  <si>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</si>
  <si>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</si>
  <si>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</si>
  <si>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</si>
  <si>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</si>
  <si>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</si>
  <si>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</si>
  <si>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</si>
  <si>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</si>
  <si>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</si>
  <si>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</si>
  <si>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</si>
  <si>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</si>
  <si>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</si>
  <si>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</si>
  <si>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</si>
  <si>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</si>
  <si>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</si>
  <si>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</si>
  <si>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</si>
  <si>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</si>
  <si>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</si>
  <si>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</si>
  <si>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</si>
  <si>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</si>
  <si>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</si>
  <si>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</si>
  <si>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</si>
  <si>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</si>
  <si>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</si>
  <si>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</si>
  <si>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</si>
  <si>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</si>
  <si>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</si>
  <si>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</si>
  <si>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</si>
  <si>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</si>
  <si>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</si>
  <si>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</si>
  <si>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</si>
  <si>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</si>
  <si>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</si>
  <si>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</si>
  <si>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</si>
  <si>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</si>
  <si>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</si>
  <si>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</si>
  <si>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</si>
  <si>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</si>
  <si>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</si>
  <si>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</si>
  <si>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</si>
  <si>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</si>
  <si>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</si>
  <si>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</si>
  <si>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</si>
  <si>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</si>
  <si>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</si>
  <si>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</si>
  <si>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</si>
  <si>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</si>
  <si>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</si>
  <si>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</si>
  <si>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</si>
  <si>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</si>
  <si>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</si>
  <si>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</si>
  <si>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</si>
  <si>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</si>
  <si>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</si>
  <si>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</si>
  <si>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</si>
  <si>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</si>
  <si>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</si>
  <si>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</si>
  <si>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</si>
  <si>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</si>
  <si>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</si>
  <si>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</si>
  <si>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</si>
  <si>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</si>
  <si>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</si>
  <si>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</si>
  <si>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</si>
  <si>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</si>
  <si>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</si>
  <si>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</si>
  <si>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</si>
  <si>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</si>
  <si>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</si>
  <si>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</si>
  <si>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</si>
  <si>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</si>
  <si>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</si>
  <si>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</si>
  <si>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</si>
  <si>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</si>
  <si>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</si>
  <si>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</si>
  <si>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</si>
  <si>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</si>
  <si>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</si>
  <si>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</si>
  <si>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</si>
  <si>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</si>
  <si>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</si>
  <si>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</si>
  <si>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</si>
  <si>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</si>
  <si>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</si>
  <si>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</si>
  <si>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</si>
  <si>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</si>
  <si>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</si>
  <si>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</si>
  <si>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</si>
  <si>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</si>
  <si>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</si>
  <si>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</si>
  <si>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</si>
  <si>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</si>
  <si>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</si>
  <si>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</si>
  <si>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</si>
  <si>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</si>
  <si>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</si>
  <si>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</si>
  <si>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</si>
  <si>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</si>
  <si>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</si>
  <si>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</si>
  <si>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</si>
  <si>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</si>
  <si>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</si>
  <si>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</si>
  <si>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</si>
  <si>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</si>
  <si>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</si>
  <si>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</si>
  <si>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</si>
  <si>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</si>
  <si>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</si>
  <si>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</si>
  <si>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</si>
  <si>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</si>
  <si>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</si>
  <si>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</si>
  <si>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</si>
  <si>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</si>
  <si>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</si>
  <si>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</si>
  <si>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</si>
  <si>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</si>
  <si>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</si>
  <si>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</si>
  <si>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</si>
  <si>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</si>
  <si>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</si>
  <si>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</si>
  <si>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</si>
  <si>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</si>
  <si>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</si>
  <si>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</si>
  <si>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</si>
  <si>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</si>
  <si>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</si>
  <si>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</si>
  <si>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</si>
  <si>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</si>
  <si>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</si>
  <si>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</si>
  <si>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</si>
  <si>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</si>
  <si>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</si>
  <si>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</si>
  <si>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</si>
  <si>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</si>
  <si>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</si>
  <si>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</si>
  <si>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</si>
  <si>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</si>
  <si>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</si>
  <si>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</si>
  <si>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</si>
  <si>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</si>
  <si>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</si>
  <si>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</si>
  <si>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</si>
  <si>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</si>
  <si>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</si>
  <si>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</si>
  <si>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</si>
  <si>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</si>
  <si>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</si>
  <si>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</si>
  <si>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</si>
  <si>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</si>
  <si>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</si>
  <si>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</si>
  <si>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</si>
  <si>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</si>
  <si>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</si>
  <si>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</si>
  <si>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</si>
  <si>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</si>
  <si>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</si>
  <si>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</si>
  <si>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</si>
  <si>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</si>
  <si>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</si>
  <si>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</si>
  <si>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</si>
  <si>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</si>
  <si>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</si>
  <si>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</si>
  <si>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</si>
  <si>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</si>
  <si>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</si>
  <si>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</si>
  <si>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</si>
  <si>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</si>
  <si>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</si>
  <si>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</si>
  <si>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</si>
  <si>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</si>
  <si>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</si>
  <si>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</si>
  <si>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</si>
  <si>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</si>
  <si>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</si>
  <si>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</si>
  <si>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</si>
  <si>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</si>
  <si>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</si>
  <si>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</si>
  <si>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</si>
  <si>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</si>
  <si>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</si>
  <si>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</si>
  <si>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</si>
  <si>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</si>
  <si>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</si>
  <si>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</si>
  <si>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</si>
  <si>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</si>
  <si>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</si>
  <si>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</si>
  <si>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</si>
  <si>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</si>
  <si>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</si>
  <si>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</si>
  <si>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</si>
  <si>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</si>
  <si>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</si>
  <si>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</si>
  <si>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</si>
  <si>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</si>
  <si>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</si>
  <si>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</si>
  <si>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</si>
  <si>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</si>
  <si>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</si>
  <si>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</si>
  <si>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</si>
  <si>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</si>
  <si>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</si>
  <si>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</si>
  <si>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</si>
  <si>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</si>
  <si>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</si>
  <si>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</si>
  <si>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</si>
  <si>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</si>
  <si>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</si>
  <si>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</si>
  <si>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</si>
  <si>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</si>
  <si>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</si>
  <si>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</si>
  <si>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</si>
  <si>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</si>
  <si>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</si>
  <si>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</si>
  <si>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</si>
  <si>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</si>
  <si>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</si>
  <si>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</si>
  <si>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</si>
  <si>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</si>
  <si>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</si>
  <si>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</si>
  <si>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</si>
  <si>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</si>
  <si>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</si>
  <si>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</si>
  <si>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</si>
  <si>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</si>
  <si>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</si>
  <si>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</si>
  <si>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</si>
  <si>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</si>
  <si>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</si>
  <si>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</si>
  <si>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</si>
  <si>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</si>
  <si>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</si>
  <si>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</si>
  <si>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</si>
  <si>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</si>
  <si>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</si>
  <si>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</si>
  <si>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</si>
  <si>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</si>
  <si>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</si>
  <si>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</si>
  <si>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</si>
  <si>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</si>
  <si>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</si>
  <si>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</si>
  <si>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</si>
  <si>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</si>
  <si>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</si>
  <si>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</si>
  <si>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</si>
  <si>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</si>
  <si>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</si>
  <si>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</si>
  <si>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</si>
  <si>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</si>
  <si>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</si>
  <si>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</si>
  <si>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</si>
  <si>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</si>
  <si>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</si>
  <si>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</si>
  <si>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</si>
  <si>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</si>
  <si>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</si>
  <si>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</si>
  <si>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</si>
  <si>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</si>
  <si>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</si>
  <si>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</si>
  <si>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</si>
  <si>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</si>
  <si>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</si>
  <si>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</si>
  <si>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</si>
  <si>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</si>
  <si>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</si>
  <si>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</si>
  <si>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</si>
  <si>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</si>
  <si>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</si>
  <si>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</si>
  <si>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</si>
  <si>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</si>
  <si>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</si>
  <si>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</si>
  <si>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</si>
  <si>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</si>
  <si>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</si>
  <si>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</si>
  <si>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</si>
  <si>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</si>
  <si>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</si>
  <si>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</si>
  <si>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</si>
  <si>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</si>
  <si>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</si>
  <si>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</si>
  <si>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</si>
  <si>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</si>
  <si>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</si>
  <si>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</si>
  <si>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</si>
  <si>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</si>
  <si>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</si>
  <si>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</si>
  <si>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</si>
  <si>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</si>
  <si>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</si>
  <si>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</si>
  <si>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</si>
  <si>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</si>
  <si>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</si>
  <si>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</si>
  <si>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</si>
  <si>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</si>
  <si>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</si>
  <si>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</si>
  <si>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</si>
  <si>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</si>
  <si>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</si>
  <si>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</si>
  <si>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</si>
  <si>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</si>
  <si>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</si>
  <si>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</si>
  <si>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</si>
  <si>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</si>
  <si>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</si>
  <si>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</si>
  <si>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</si>
  <si>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</si>
  <si>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</si>
  <si>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</si>
  <si>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</si>
  <si>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</si>
  <si>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</si>
  <si>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</si>
  <si>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</si>
  <si>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</si>
  <si>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</si>
  <si>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</si>
  <si>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</si>
  <si>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</si>
  <si>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</si>
  <si>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</si>
  <si>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</si>
  <si>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</si>
  <si>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</si>
  <si>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</si>
  <si>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</si>
  <si>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</si>
  <si>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</si>
  <si>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</si>
  <si>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</si>
  <si>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</si>
  <si>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</si>
  <si>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</si>
  <si>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</si>
  <si>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</si>
  <si>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</si>
  <si>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</si>
  <si>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</si>
  <si>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</si>
  <si>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</si>
  <si>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</si>
  <si>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</si>
  <si>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</si>
  <si>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</si>
  <si>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</si>
  <si>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</si>
  <si>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</si>
  <si>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</si>
  <si>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</si>
  <si>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</si>
  <si>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</si>
  <si>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</si>
  <si>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</si>
  <si>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</si>
  <si>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</si>
  <si>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</si>
  <si>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</si>
  <si>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</si>
  <si>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</si>
  <si>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</si>
  <si>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</si>
  <si>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</si>
  <si>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</si>
  <si>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</si>
  <si>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</si>
  <si>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</si>
  <si>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</si>
  <si>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</si>
  <si>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</si>
  <si>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</si>
  <si>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</si>
  <si>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</si>
  <si>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</si>
  <si>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</si>
  <si>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</si>
  <si>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</si>
  <si>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</si>
  <si>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</si>
  <si>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</si>
  <si>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</si>
  <si>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</si>
  <si>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</si>
  <si>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</si>
  <si>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</si>
  <si>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</si>
  <si>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</si>
  <si>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</si>
  <si>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</si>
  <si>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</si>
  <si>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</si>
  <si>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</si>
  <si>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</si>
  <si>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</si>
  <si>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</si>
  <si>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</si>
  <si>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</si>
  <si>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</si>
  <si>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</si>
  <si>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</si>
  <si>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</si>
  <si>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</si>
  <si>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</si>
  <si>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</si>
  <si>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</si>
  <si>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</si>
  <si>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</si>
  <si>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</si>
  <si>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</si>
  <si>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</si>
  <si>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</si>
  <si>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</si>
  <si>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</si>
  <si>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</si>
  <si>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</si>
  <si>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</si>
  <si>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</si>
  <si>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</si>
  <si>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</si>
  <si>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</si>
  <si>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</si>
  <si>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</si>
  <si>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</si>
  <si>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</si>
  <si>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</si>
  <si>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</si>
  <si>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</si>
  <si>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</si>
  <si>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</si>
  <si>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</si>
  <si>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</si>
  <si>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</si>
  <si>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</si>
  <si>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</si>
  <si>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</si>
  <si>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</si>
  <si>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</si>
  <si>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</si>
  <si>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</si>
  <si>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</si>
  <si>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</si>
  <si>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</si>
  <si>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</si>
  <si>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</si>
  <si>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</si>
  <si>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</si>
  <si>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</si>
  <si>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</si>
  <si>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</si>
  <si>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</si>
  <si>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</si>
  <si>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</si>
  <si>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</si>
  <si>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</si>
  <si>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</si>
  <si>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</si>
  <si>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</si>
  <si>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</si>
  <si>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</si>
  <si>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</si>
  <si>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</si>
  <si>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</si>
  <si>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</si>
  <si>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</si>
  <si>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</si>
  <si>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</si>
  <si>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</si>
  <si>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</si>
  <si>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</si>
  <si>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</si>
  <si>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</si>
  <si>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</si>
  <si>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</si>
  <si>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</si>
  <si>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</si>
  <si>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</si>
  <si>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</si>
  <si>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</si>
  <si>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</si>
  <si>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</si>
  <si>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</si>
  <si>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</si>
  <si>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</si>
  <si>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</si>
  <si>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</si>
  <si>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</si>
  <si>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</si>
  <si>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</si>
  <si>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</si>
  <si>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</si>
  <si>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</si>
  <si>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</si>
  <si>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</si>
  <si>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</si>
  <si>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</si>
  <si>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</si>
  <si>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</si>
  <si>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</si>
  <si>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</si>
  <si>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</si>
  <si>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</si>
  <si>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</si>
  <si>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</si>
  <si>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</si>
  <si>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</si>
  <si>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</si>
  <si>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</si>
  <si>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</si>
  <si>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</si>
  <si>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</si>
  <si>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</si>
  <si>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</si>
  <si>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</si>
  <si>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</si>
  <si>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</si>
  <si>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</si>
  <si>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</si>
  <si>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</si>
  <si>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</si>
  <si>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</si>
  <si>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</si>
  <si>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</si>
  <si>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</si>
  <si>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</si>
  <si>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</si>
  <si>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</si>
  <si>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</si>
  <si>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</si>
  <si>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</si>
  <si>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</si>
  <si>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</si>
  <si>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</si>
  <si>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</si>
  <si>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</si>
  <si>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</si>
  <si>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</si>
  <si>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</si>
  <si>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</si>
  <si>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</si>
  <si>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</si>
  <si>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</si>
  <si>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</si>
  <si>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</si>
  <si>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</si>
  <si>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</si>
  <si>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</si>
  <si>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</si>
  <si>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</si>
  <si>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</si>
  <si>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</si>
  <si>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</si>
  <si>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</si>
  <si>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</si>
  <si>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</si>
  <si>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</si>
  <si>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</si>
  <si>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</si>
  <si>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</si>
  <si>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</si>
  <si>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</si>
  <si>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</si>
  <si>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</si>
  <si>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</si>
  <si>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</si>
  <si>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</si>
  <si>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</si>
  <si>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</si>
  <si>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</si>
  <si>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</si>
  <si>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</si>
  <si>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</si>
  <si>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</si>
  <si>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</si>
  <si>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</si>
  <si>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</si>
  <si>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</si>
  <si>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</si>
  <si>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</si>
  <si>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</si>
  <si>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</si>
  <si>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</si>
  <si>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</si>
  <si>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</si>
  <si>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</si>
  <si>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</si>
  <si>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</si>
  <si>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</si>
  <si>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</si>
  <si>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</si>
  <si>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</si>
  <si>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</si>
  <si>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</si>
  <si>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</si>
  <si>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</si>
  <si>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</si>
  <si>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</si>
  <si>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</si>
  <si>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</si>
  <si>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</si>
  <si>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</si>
  <si>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</si>
  <si>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</si>
  <si>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</si>
  <si>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</si>
  <si>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</si>
  <si>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</si>
  <si>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</si>
  <si>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</si>
  <si>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</si>
  <si>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</si>
  <si>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</si>
  <si>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</si>
  <si>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</si>
  <si>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</si>
  <si>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</si>
  <si>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</si>
  <si>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</si>
  <si>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</si>
  <si>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</si>
  <si>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</si>
  <si>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</si>
  <si>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</si>
  <si>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</si>
  <si>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</si>
  <si>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</si>
  <si>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</si>
  <si>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</si>
  <si>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</si>
  <si>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</si>
  <si>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</si>
  <si>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</si>
  <si>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</si>
  <si>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</si>
  <si>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</si>
  <si>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</si>
  <si>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</si>
  <si>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</si>
  <si>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</si>
  <si>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</si>
  <si>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</si>
  <si>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</si>
  <si>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</si>
  <si>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</si>
  <si>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</si>
  <si>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</si>
  <si>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</si>
  <si>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</si>
  <si>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</si>
  <si>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</si>
  <si>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</si>
  <si>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</si>
  <si>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</si>
  <si>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</si>
  <si>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</si>
  <si>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</si>
  <si>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</si>
  <si>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</si>
  <si>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</si>
  <si>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</si>
  <si>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</si>
  <si>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</si>
  <si>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</si>
  <si>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</si>
  <si>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</si>
  <si>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</si>
  <si>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</si>
  <si>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</si>
  <si>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</si>
  <si>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</si>
  <si>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</si>
  <si>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</si>
  <si>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</si>
  <si>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</si>
  <si>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</si>
  <si>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</si>
  <si>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</si>
  <si>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</si>
  <si>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</si>
  <si>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</si>
  <si>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</si>
  <si>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</si>
  <si>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</si>
  <si>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</si>
  <si>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</si>
  <si>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</si>
  <si>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</si>
  <si>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</si>
  <si>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</si>
  <si>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</si>
  <si>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</si>
  <si>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</si>
  <si>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</si>
  <si>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</si>
  <si>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</si>
  <si>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</si>
  <si>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</si>
  <si>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</si>
  <si>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</si>
  <si>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</si>
  <si>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</si>
  <si>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</si>
  <si>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</si>
  <si>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</si>
  <si>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</si>
  <si>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</si>
  <si>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</si>
  <si>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</si>
  <si>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</si>
  <si>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</si>
  <si>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</si>
  <si>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</si>
  <si>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</si>
  <si>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</si>
  <si>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</si>
  <si>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</si>
  <si>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</si>
  <si>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</si>
  <si>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</si>
  <si>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</si>
  <si>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</si>
  <si>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</si>
  <si>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</si>
  <si>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</si>
  <si>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</si>
  <si>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</si>
  <si>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</si>
  <si>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</si>
  <si>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</si>
  <si>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</si>
  <si>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</si>
  <si>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</si>
  <si>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</si>
  <si>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</si>
  <si>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</si>
  <si>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</si>
  <si>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</si>
  <si>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</si>
  <si>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</si>
  <si>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</si>
  <si>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</si>
  <si>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</si>
  <si>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</si>
  <si>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</si>
  <si>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</si>
  <si>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</si>
  <si>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</si>
  <si>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</si>
  <si>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</si>
  <si>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</si>
  <si>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</si>
  <si>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</si>
  <si>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</si>
  <si>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</si>
  <si>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</si>
  <si>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</si>
  <si>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</si>
  <si>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</si>
  <si>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</si>
  <si>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</si>
  <si>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</si>
  <si>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</si>
  <si>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</si>
  <si>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</si>
  <si>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</si>
  <si>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</si>
  <si>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</si>
  <si>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</si>
  <si>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</si>
  <si>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</si>
  <si>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</si>
  <si>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</si>
  <si>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</si>
  <si>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</si>
  <si>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</si>
  <si>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</si>
  <si>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</si>
  <si>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</si>
  <si>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</si>
  <si>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</si>
  <si>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</si>
  <si>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</si>
  <si>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</si>
  <si>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</si>
  <si>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</si>
  <si>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</si>
  <si>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</si>
  <si>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</si>
  <si>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</si>
  <si>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</si>
  <si>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</si>
  <si>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</si>
  <si>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</si>
  <si>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</si>
  <si>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</si>
  <si>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</si>
  <si>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</si>
  <si>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</si>
  <si>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</si>
  <si>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</si>
  <si>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</si>
  <si>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</si>
  <si>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</si>
  <si>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</si>
  <si>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</si>
  <si>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</si>
  <si>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</si>
  <si>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</si>
  <si>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</si>
  <si>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</si>
  <si>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</si>
  <si>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</si>
  <si>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</si>
  <si>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</si>
  <si>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</si>
  <si>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</si>
  <si>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</si>
  <si>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</si>
  <si>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</si>
  <si>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</si>
  <si>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</si>
  <si>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</si>
  <si>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</si>
  <si>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</si>
  <si>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</si>
  <si>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</si>
  <si>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</si>
  <si>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</si>
  <si>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</si>
  <si>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</si>
  <si>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</si>
  <si>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</si>
  <si>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</si>
  <si>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</si>
  <si>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</si>
  <si>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</si>
  <si>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</si>
  <si>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</si>
  <si>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</si>
  <si>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</si>
  <si>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</si>
  <si>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</si>
  <si>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</si>
  <si>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</si>
  <si>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</si>
  <si>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</si>
  <si>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</si>
  <si>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</si>
  <si>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</si>
  <si>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</si>
  <si>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</si>
  <si>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</si>
  <si>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</si>
  <si>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</si>
  <si>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</si>
  <si>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</si>
  <si>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</si>
  <si>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</si>
  <si>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</si>
  <si>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</si>
  <si>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</si>
  <si>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</si>
  <si>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</si>
  <si>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</si>
  <si>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</si>
  <si>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</si>
  <si>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</si>
  <si>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</si>
  <si>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</si>
  <si>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</si>
  <si>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</si>
  <si>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</si>
  <si>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</si>
  <si>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</si>
  <si>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</si>
  <si>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</si>
  <si>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</si>
  <si>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</si>
  <si>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</si>
  <si>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</si>
  <si>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</si>
  <si>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</si>
  <si>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</si>
  <si>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</si>
  <si>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</si>
  <si>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</si>
  <si>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</si>
  <si>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</si>
  <si>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</si>
  <si>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</si>
  <si>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</si>
  <si>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</si>
  <si>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</si>
  <si>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</si>
  <si>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</si>
  <si>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</si>
  <si>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</si>
  <si>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</si>
  <si>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</si>
  <si>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</si>
  <si>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</si>
  <si>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</si>
  <si>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</si>
  <si>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</si>
  <si>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</si>
  <si>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</si>
  <si>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</si>
  <si>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</si>
  <si>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</si>
  <si>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</si>
  <si>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</si>
  <si>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</si>
  <si>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</si>
  <si>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</si>
  <si>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</si>
  <si>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</si>
  <si>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</si>
  <si>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</si>
  <si>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</si>
  <si>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</si>
  <si>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</si>
  <si>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</si>
  <si>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</si>
  <si>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</si>
  <si>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</si>
  <si>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</si>
  <si>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</si>
  <si>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</si>
  <si>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</si>
  <si>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</si>
  <si>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</si>
  <si>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</si>
  <si>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</si>
  <si>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</si>
  <si>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</si>
  <si>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</si>
  <si>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</si>
  <si>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</si>
  <si>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</si>
  <si>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</si>
  <si>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</si>
  <si>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</si>
  <si>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</si>
  <si>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</si>
  <si>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</si>
  <si>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</si>
  <si>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</si>
  <si>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</si>
  <si>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</si>
  <si>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</si>
  <si>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</si>
  <si>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</si>
  <si>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</si>
  <si>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</si>
  <si>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</si>
  <si>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</si>
  <si>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</si>
  <si>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</si>
  <si>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</si>
  <si>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</si>
  <si>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</si>
  <si>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</si>
  <si>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</si>
  <si>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</si>
  <si>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</si>
  <si>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</si>
  <si>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</si>
  <si>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</si>
  <si>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</si>
  <si>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</si>
  <si>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</si>
  <si>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</si>
  <si>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</si>
  <si>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</si>
  <si>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</si>
  <si>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</si>
  <si>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</si>
  <si>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</si>
  <si>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</si>
  <si>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</si>
  <si>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</si>
  <si>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</si>
  <si>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</si>
  <si>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</si>
  <si>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</si>
  <si>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</si>
  <si>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</si>
  <si>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</si>
  <si>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</si>
  <si>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</si>
  <si>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</si>
  <si>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</si>
  <si>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</si>
  <si>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</si>
  <si>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</si>
  <si>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</si>
  <si>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</si>
  <si>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</si>
  <si>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</si>
  <si>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</si>
  <si>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</si>
  <si>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</si>
  <si>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</si>
  <si>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</si>
  <si>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</si>
  <si>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</si>
  <si>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</si>
  <si>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</si>
  <si>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</si>
  <si>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</si>
  <si>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</si>
  <si>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</si>
  <si>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</si>
  <si>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</si>
  <si>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</si>
  <si>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</si>
  <si>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</si>
  <si>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</si>
  <si>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</si>
  <si>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</si>
  <si>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</si>
  <si>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</si>
  <si>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</si>
  <si>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</si>
  <si>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</si>
  <si>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</si>
  <si>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</si>
  <si>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</si>
  <si>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</si>
  <si>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</si>
  <si>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</si>
  <si>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</si>
  <si>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</si>
  <si>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</si>
  <si>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</si>
  <si>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</si>
  <si>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</si>
  <si>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</si>
  <si>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</si>
  <si>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</si>
  <si>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</si>
  <si>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</si>
  <si>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</si>
  <si>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</si>
  <si>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</si>
  <si>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</si>
  <si>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</si>
  <si>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</si>
  <si>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</si>
  <si>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</si>
  <si>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</si>
  <si>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</si>
  <si>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</si>
  <si>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</si>
  <si>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</si>
  <si>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</si>
  <si>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</si>
  <si>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</si>
  <si>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</si>
  <si>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</si>
  <si>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</si>
  <si>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</si>
  <si>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</si>
  <si>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</si>
  <si>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</si>
  <si>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</si>
  <si>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</si>
  <si>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</si>
  <si>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</si>
  <si>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</si>
  <si>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</si>
  <si>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</si>
  <si>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</si>
  <si>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</si>
  <si>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</si>
  <si>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</si>
  <si>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</si>
  <si>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</si>
  <si>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</si>
  <si>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</si>
  <si>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</si>
  <si>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</si>
  <si>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</si>
  <si>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</si>
  <si>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</si>
  <si>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</si>
  <si>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</si>
  <si>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</si>
  <si>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</si>
  <si>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</si>
  <si>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</si>
  <si>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</si>
  <si>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</si>
  <si>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</si>
  <si>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</si>
  <si>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</si>
  <si>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</si>
  <si>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</si>
  <si>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</si>
  <si>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</si>
  <si>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</si>
  <si>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</si>
  <si>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</si>
  <si>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</si>
  <si>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</si>
  <si>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</si>
  <si>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</si>
  <si>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</si>
  <si>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</si>
  <si>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</si>
  <si>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</si>
  <si>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</si>
  <si>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</si>
  <si>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</si>
  <si>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</si>
  <si>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</si>
  <si>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</si>
  <si>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</si>
  <si>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</si>
  <si>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</si>
  <si>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</si>
  <si>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</si>
  <si>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</si>
  <si>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</si>
  <si>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</si>
  <si>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</si>
  <si>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</si>
  <si>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</si>
  <si>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</si>
  <si>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</si>
  <si>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</si>
  <si>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</si>
  <si>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</si>
  <si>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</si>
  <si>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</si>
  <si>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</si>
  <si>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</si>
  <si>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</si>
  <si>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</si>
  <si>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</si>
  <si>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</si>
  <si>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</si>
  <si>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</si>
  <si>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</si>
  <si>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</si>
  <si>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</si>
  <si>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</si>
  <si>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</si>
  <si>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</si>
  <si>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</si>
  <si>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</si>
  <si>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</si>
  <si>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</si>
  <si>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</si>
  <si>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</si>
  <si>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</si>
  <si>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</si>
  <si>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</si>
  <si>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</si>
  <si>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</si>
  <si>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</si>
  <si>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</si>
  <si>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</si>
  <si>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</si>
  <si>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</si>
  <si>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</si>
  <si>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</si>
  <si>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</si>
  <si>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</si>
  <si>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</si>
  <si>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</si>
  <si>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</si>
  <si>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</si>
  <si>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</si>
  <si>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</si>
  <si>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</si>
  <si>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</si>
  <si>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</si>
  <si>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</si>
  <si>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</si>
  <si>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</si>
  <si>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</si>
  <si>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</si>
  <si>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</si>
  <si>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</si>
  <si>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</si>
  <si>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</si>
  <si>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</si>
  <si>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</si>
  <si>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</si>
  <si>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</si>
  <si>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</si>
  <si>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</si>
  <si>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</si>
  <si>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</si>
  <si>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</si>
  <si>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</si>
  <si>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</si>
  <si>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</si>
  <si>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</si>
  <si>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</si>
  <si>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</si>
  <si>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</si>
  <si>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</si>
  <si>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</si>
  <si>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</si>
  <si>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</si>
  <si>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</si>
  <si>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</si>
  <si>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</si>
  <si>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</si>
  <si>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</si>
  <si>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</si>
  <si>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</si>
  <si>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</si>
  <si>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</si>
  <si>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</si>
  <si>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</si>
  <si>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</si>
  <si>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</si>
  <si>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</si>
  <si>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</si>
  <si>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</si>
  <si>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</si>
  <si>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</si>
  <si>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</si>
  <si>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</si>
  <si>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</si>
  <si>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</si>
  <si>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</si>
  <si>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</si>
  <si>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</si>
  <si>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</si>
  <si>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</si>
  <si>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</si>
  <si>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</si>
  <si>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</si>
  <si>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</si>
  <si>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</si>
  <si>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</si>
  <si>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</si>
  <si>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</si>
  <si>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</si>
  <si>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</si>
  <si>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</si>
  <si>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</si>
  <si>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</si>
  <si>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</si>
  <si>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</si>
  <si>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</si>
  <si>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</si>
  <si>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</si>
  <si>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</si>
  <si>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</si>
  <si>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</si>
  <si>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</si>
  <si>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</si>
  <si>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</si>
  <si>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</si>
  <si>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</si>
  <si>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</si>
  <si>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</si>
  <si>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</si>
  <si>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</si>
  <si>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</si>
  <si>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</si>
  <si>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</si>
  <si>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</si>
  <si>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</si>
  <si>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</si>
  <si>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</si>
  <si>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</si>
  <si>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</si>
  <si>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</si>
  <si>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</si>
  <si>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</si>
  <si>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</si>
  <si>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</si>
  <si>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</si>
  <si>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</si>
  <si>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</si>
  <si>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</si>
  <si>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</si>
  <si>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</si>
  <si>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</si>
  <si>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</si>
  <si>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</si>
  <si>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</si>
  <si>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</si>
  <si>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</si>
  <si>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</si>
  <si>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</si>
  <si>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</si>
  <si>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</si>
  <si>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</si>
  <si>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</si>
  <si>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</si>
  <si>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</si>
  <si>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</si>
  <si>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</si>
  <si>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</si>
  <si>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</si>
  <si>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</si>
  <si>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</si>
  <si>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</si>
  <si>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</si>
  <si>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</si>
  <si>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</si>
  <si>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</si>
  <si>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</si>
  <si>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</si>
  <si>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</si>
  <si>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</si>
  <si>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</si>
  <si>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</si>
  <si>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</si>
  <si>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</si>
  <si>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</si>
  <si>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</si>
  <si>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</si>
  <si>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</si>
  <si>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</si>
  <si>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</si>
  <si>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</si>
  <si>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</si>
  <si>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</si>
  <si>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</si>
  <si>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</si>
  <si>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</si>
  <si>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</si>
  <si>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</si>
  <si>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</si>
  <si>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</si>
  <si>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</si>
  <si>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</si>
  <si>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</si>
  <si>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</si>
  <si>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</si>
  <si>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</si>
  <si>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</si>
  <si>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</si>
  <si>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</si>
  <si>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</si>
  <si>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</si>
  <si>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</si>
  <si>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</si>
  <si>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</si>
  <si>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</si>
  <si>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</si>
  <si>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</si>
  <si>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</si>
  <si>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</si>
  <si>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</si>
  <si>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</si>
  <si>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</si>
  <si>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</si>
  <si>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</si>
  <si>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</si>
  <si>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</si>
  <si>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</si>
  <si>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</si>
  <si>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</si>
  <si>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</si>
  <si>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</si>
  <si>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</si>
  <si>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</si>
  <si>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</si>
  <si>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</si>
  <si>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</si>
  <si>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</si>
  <si>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</si>
  <si>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</si>
  <si>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</si>
  <si>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</si>
  <si>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</si>
  <si>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</si>
  <si>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</si>
  <si>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</si>
  <si>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</si>
  <si>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</si>
  <si>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</si>
  <si>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</si>
  <si>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</si>
  <si>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</si>
  <si>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</si>
  <si>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</si>
  <si>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</si>
  <si>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</si>
  <si>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</si>
  <si>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</si>
  <si>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</si>
  <si>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</si>
  <si>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</si>
  <si>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</si>
  <si>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</si>
  <si>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</si>
  <si>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</si>
  <si>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</si>
  <si>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</si>
  <si>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</si>
  <si>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</si>
  <si>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</si>
  <si>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</si>
  <si>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</si>
  <si>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</si>
  <si>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</si>
  <si>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</si>
  <si>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</si>
  <si>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</si>
  <si>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</si>
  <si>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</si>
  <si>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</si>
  <si>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</si>
  <si>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</si>
  <si>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</si>
  <si>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</si>
  <si>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</si>
  <si>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</si>
  <si>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</si>
  <si>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</si>
  <si>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</si>
  <si>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</si>
  <si>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</si>
  <si>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</si>
  <si>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</si>
  <si>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</si>
  <si>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</si>
  <si>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</si>
  <si>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</si>
  <si>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</si>
  <si>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</si>
  <si>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</si>
  <si>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</si>
  <si>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</si>
  <si>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</si>
  <si>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</si>
  <si>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</si>
  <si>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</si>
  <si>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</si>
  <si>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</si>
  <si>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</si>
  <si>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</si>
  <si>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</si>
  <si>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</si>
  <si>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</si>
  <si>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</si>
  <si>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</si>
  <si>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</si>
  <si>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</si>
  <si>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</si>
  <si>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</si>
  <si>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</si>
  <si>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</si>
  <si>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</si>
  <si>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</si>
  <si>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</si>
  <si>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</si>
  <si>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</si>
  <si>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</si>
  <si>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</si>
  <si>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</si>
  <si>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</si>
  <si>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</si>
  <si>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</si>
  <si>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</si>
  <si>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</si>
  <si>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</si>
  <si>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</si>
  <si>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</si>
  <si>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</si>
  <si>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</si>
  <si>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</si>
  <si>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</si>
  <si>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</si>
  <si>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</si>
  <si>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</si>
  <si>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</si>
  <si>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</si>
  <si>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</si>
  <si>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</si>
  <si>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</si>
  <si>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</si>
  <si>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</si>
  <si>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</si>
  <si>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</si>
  <si>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</si>
  <si>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</si>
  <si>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</si>
  <si>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</si>
  <si>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</si>
  <si>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</si>
  <si>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</si>
  <si>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</si>
  <si>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</si>
  <si>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</si>
  <si>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</si>
  <si>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</si>
  <si>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</si>
  <si>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</si>
  <si>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</si>
  <si>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</si>
  <si>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</si>
  <si>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</si>
  <si>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</si>
  <si>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</si>
  <si>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</si>
  <si>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</si>
  <si>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</si>
  <si>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</si>
  <si>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</si>
  <si>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</si>
  <si>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</si>
  <si>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</si>
  <si>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</si>
  <si>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</si>
  <si>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</si>
  <si>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</si>
  <si>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</si>
  <si>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</si>
  <si>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</si>
  <si>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</si>
  <si>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</si>
  <si>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</si>
  <si>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</si>
  <si>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</si>
  <si>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</si>
  <si>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</si>
  <si>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</si>
  <si>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</si>
  <si>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</si>
  <si>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</si>
  <si>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</si>
  <si>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</si>
  <si>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</si>
  <si>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</si>
  <si>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</si>
  <si>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</si>
  <si>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</si>
  <si>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</si>
  <si>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</si>
  <si>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</si>
  <si>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</si>
  <si>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</si>
  <si>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</si>
  <si>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</si>
  <si>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</si>
  <si>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</si>
  <si>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</si>
  <si>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</si>
  <si>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</si>
  <si>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</si>
  <si>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</si>
  <si>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</si>
  <si>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</si>
  <si>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</si>
  <si>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</si>
  <si>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</si>
  <si>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</si>
  <si>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</si>
  <si>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</si>
  <si>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</si>
  <si>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</si>
  <si>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</si>
  <si>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</si>
  <si>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</si>
  <si>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</si>
  <si>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</si>
  <si>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</si>
  <si>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</si>
  <si>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</si>
  <si>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</si>
  <si>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</si>
  <si>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</si>
  <si>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</si>
  <si>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</si>
  <si>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</si>
  <si>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</si>
  <si>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</si>
  <si>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</si>
  <si>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</si>
  <si>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</si>
  <si>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</si>
  <si>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</si>
  <si>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</si>
  <si>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</si>
  <si>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</si>
  <si>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</si>
  <si>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</si>
  <si>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</si>
  <si>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</si>
  <si>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</si>
  <si>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</si>
  <si>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</si>
  <si>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</si>
  <si>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</si>
  <si>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</si>
  <si>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</si>
  <si>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</si>
  <si>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</si>
  <si>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</si>
  <si>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</si>
  <si>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</si>
  <si>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</si>
  <si>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</si>
  <si>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</si>
  <si>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</si>
  <si>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</si>
  <si>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</si>
  <si>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</si>
  <si>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</si>
  <si>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</si>
  <si>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</si>
  <si>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</si>
  <si>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</si>
  <si>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</si>
  <si>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</si>
  <si>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</si>
  <si>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</si>
  <si>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</si>
  <si>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</si>
  <si>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</si>
  <si>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</si>
  <si>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</si>
  <si>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</si>
  <si>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</si>
  <si>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</si>
  <si>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</si>
  <si>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</si>
  <si>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</si>
  <si>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</si>
  <si>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</si>
  <si>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</si>
  <si>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</si>
  <si>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</si>
  <si>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</si>
  <si>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</si>
  <si>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</si>
  <si>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</si>
  <si>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</si>
  <si>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</si>
  <si>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</si>
  <si>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</si>
  <si>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</si>
  <si>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</si>
  <si>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</si>
  <si>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</si>
  <si>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</si>
  <si>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</si>
  <si>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</si>
  <si>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</si>
  <si>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</si>
  <si>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</si>
  <si>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</si>
  <si>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</si>
  <si>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</si>
  <si>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</si>
  <si>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</si>
  <si>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</si>
  <si>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</si>
  <si>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</si>
  <si>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</si>
  <si>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</si>
  <si>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</si>
  <si>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</si>
  <si>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</si>
  <si>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</si>
  <si>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</si>
  <si>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</si>
  <si>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</si>
  <si>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</si>
  <si>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</si>
  <si>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</si>
  <si>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</si>
  <si>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</si>
  <si>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</si>
  <si>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</si>
  <si>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</si>
  <si>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</si>
  <si>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</si>
  <si>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</si>
  <si>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</si>
  <si>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</si>
  <si>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</si>
  <si>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</si>
  <si>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</si>
  <si>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</si>
  <si>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</si>
  <si>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</si>
  <si>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</si>
  <si>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</si>
  <si>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</si>
  <si>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</si>
  <si>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</si>
  <si>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</si>
  <si>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</si>
  <si>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</si>
  <si>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</si>
  <si>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</si>
  <si>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</si>
  <si>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</si>
  <si>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</si>
  <si>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</si>
  <si>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</si>
  <si>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</si>
  <si>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</si>
  <si>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</si>
  <si>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</si>
  <si>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</si>
  <si>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</si>
  <si>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</si>
  <si>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</si>
  <si>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</si>
  <si>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</si>
  <si>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</si>
  <si>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</si>
  <si>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</si>
  <si>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</si>
  <si>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</si>
  <si>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</si>
  <si>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</si>
  <si>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</si>
  <si>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</si>
  <si>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</si>
  <si>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</si>
  <si>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</si>
  <si>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</si>
  <si>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</si>
  <si>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</si>
  <si>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</si>
  <si>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</si>
  <si>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</si>
  <si>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</si>
  <si>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</si>
  <si>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</si>
  <si>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</si>
  <si>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</si>
  <si>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</si>
  <si>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</si>
  <si>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</si>
  <si>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</si>
  <si>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</si>
  <si>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</si>
  <si>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</si>
  <si>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</si>
  <si>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</si>
  <si>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</si>
  <si>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</si>
  <si>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</si>
  <si>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</si>
  <si>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</si>
  <si>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</si>
  <si>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</si>
  <si>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</si>
  <si>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</si>
  <si>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</si>
  <si>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</si>
  <si>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</si>
  <si>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</si>
  <si>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</si>
  <si>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</si>
  <si>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</si>
  <si>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</si>
  <si>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</si>
  <si>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</si>
  <si>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</si>
  <si>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</si>
  <si>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</si>
  <si>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</si>
  <si>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</si>
  <si>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</si>
  <si>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</si>
  <si>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</si>
  <si>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</si>
  <si>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</si>
  <si>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</si>
  <si>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</si>
  <si>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</si>
  <si>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</si>
  <si>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</si>
  <si>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</si>
  <si>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</si>
  <si>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</si>
  <si>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</si>
  <si>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</si>
  <si>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</si>
  <si>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</si>
  <si>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</si>
  <si>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</si>
  <si>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</si>
  <si>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</si>
  <si>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</si>
  <si>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</si>
  <si>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</si>
  <si>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</si>
  <si>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</si>
  <si>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</si>
  <si>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</si>
  <si>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</si>
  <si>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</si>
  <si>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</si>
  <si>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</si>
  <si>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</si>
  <si>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</si>
  <si>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</si>
  <si>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</si>
  <si>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</si>
  <si>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</si>
  <si>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</si>
  <si>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</si>
  <si>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</si>
  <si>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</si>
  <si>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</si>
  <si>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</si>
  <si>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</si>
  <si>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</si>
  <si>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</si>
  <si>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</si>
  <si>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</si>
  <si>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</si>
  <si>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</si>
  <si>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</si>
  <si>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</si>
  <si>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</si>
  <si>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</si>
  <si>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</si>
  <si>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</si>
  <si>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</si>
  <si>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</si>
  <si>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</si>
  <si>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</si>
  <si>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</si>
  <si>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</si>
  <si>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</si>
  <si>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</si>
  <si>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</si>
  <si>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</si>
  <si>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</si>
  <si>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</si>
  <si>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</si>
  <si>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</si>
  <si>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</si>
  <si>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</si>
  <si>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</si>
  <si>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</si>
  <si>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</si>
  <si>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</si>
  <si>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</si>
  <si>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</si>
  <si>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</si>
  <si>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</si>
  <si>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</si>
  <si>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</si>
  <si>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</si>
  <si>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</si>
  <si>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</si>
  <si>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</si>
  <si>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</si>
  <si>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</si>
  <si>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</si>
  <si>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</si>
  <si>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</si>
  <si>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</si>
  <si>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</si>
  <si>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</si>
  <si>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</si>
  <si>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</si>
  <si>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</si>
  <si>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</si>
  <si>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</si>
  <si>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</si>
  <si>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</si>
  <si>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</si>
  <si>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</si>
  <si>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</si>
  <si>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</si>
  <si>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</si>
  <si>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</si>
  <si>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</si>
  <si>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</si>
  <si>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</si>
  <si>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</si>
  <si>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</si>
  <si>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</si>
  <si>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</si>
  <si>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</si>
  <si>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</si>
  <si>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</si>
  <si>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</si>
  <si>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</si>
  <si>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</si>
  <si>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</si>
  <si>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</si>
  <si>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</si>
  <si>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</si>
  <si>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</si>
  <si>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</si>
  <si>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</si>
  <si>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</si>
  <si>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</si>
  <si>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</si>
  <si>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</si>
  <si>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</si>
  <si>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</si>
  <si>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</si>
  <si>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</si>
  <si>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</si>
  <si>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</si>
  <si>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</si>
  <si>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</si>
  <si>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</si>
  <si>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</si>
  <si>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</si>
  <si>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</si>
  <si>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</si>
  <si>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</si>
  <si>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</si>
  <si>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</si>
  <si>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</si>
  <si>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</si>
  <si>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</si>
  <si>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</si>
  <si>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</si>
  <si>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</si>
  <si>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</si>
  <si>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</si>
  <si>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</si>
  <si>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</si>
  <si>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</si>
  <si>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</si>
  <si>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</si>
  <si>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</si>
  <si>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</si>
  <si>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</si>
  <si>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</si>
  <si>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</si>
  <si>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</si>
  <si>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</si>
  <si>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</si>
  <si>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</si>
  <si>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</si>
  <si>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</si>
  <si>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</si>
  <si>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</si>
  <si>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</si>
  <si>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</si>
  <si>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</si>
  <si>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</si>
  <si>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</si>
  <si>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</si>
  <si>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</si>
  <si>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</si>
  <si>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</si>
  <si>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</si>
  <si>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</si>
  <si>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</si>
  <si>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</si>
  <si>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</si>
  <si>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</si>
  <si>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</si>
  <si>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</si>
  <si>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</si>
  <si>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</si>
  <si>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</si>
  <si>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</si>
  <si>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</si>
  <si>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</si>
  <si>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</si>
  <si>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</si>
  <si>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</si>
  <si>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</si>
  <si>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</si>
  <si>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</si>
  <si>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</si>
  <si>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</si>
  <si>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</si>
  <si>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</si>
  <si>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</si>
  <si>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</si>
  <si>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</si>
  <si>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</si>
  <si>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</si>
  <si>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</si>
  <si>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</si>
  <si>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</si>
  <si>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</si>
  <si>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</si>
  <si>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</si>
  <si>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</si>
  <si>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</si>
  <si>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</si>
  <si>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</si>
  <si>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</si>
  <si>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</si>
  <si>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</si>
  <si>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</si>
  <si>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</si>
  <si>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</si>
  <si>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</si>
  <si>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</si>
  <si>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</si>
  <si>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</si>
  <si>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</si>
  <si>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</si>
  <si>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</si>
  <si>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</si>
  <si>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</si>
  <si>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</si>
  <si>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</si>
  <si>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</si>
  <si>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</si>
  <si>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</si>
  <si>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</si>
  <si>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</si>
  <si>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</si>
  <si>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</si>
  <si>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</si>
  <si>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</si>
  <si>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</si>
  <si>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</si>
  <si>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</si>
  <si>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</si>
  <si>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</si>
  <si>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</si>
  <si>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</si>
  <si>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</si>
  <si>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</si>
  <si>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</si>
  <si>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</si>
  <si>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</si>
  <si>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</si>
  <si>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</si>
  <si>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</si>
  <si>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</si>
  <si>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</si>
  <si>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</si>
  <si>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</si>
  <si>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</si>
  <si>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</si>
  <si>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</si>
  <si>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</si>
  <si>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</si>
  <si>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</si>
  <si>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</si>
  <si>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</si>
  <si>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</si>
  <si>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</si>
  <si>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</si>
  <si>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</si>
  <si>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</si>
  <si>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</si>
  <si>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</si>
  <si>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</si>
  <si>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</si>
  <si>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</si>
  <si>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</si>
  <si>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</si>
  <si>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</si>
  <si>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</si>
  <si>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</si>
  <si>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</si>
  <si>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</si>
  <si>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</si>
  <si>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</si>
  <si>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</si>
  <si>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</si>
  <si>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</si>
  <si>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</si>
  <si>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</si>
  <si>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</si>
  <si>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</si>
  <si>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</si>
  <si>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</si>
  <si>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</si>
  <si>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</si>
  <si>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</si>
  <si>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</si>
  <si>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</si>
  <si>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</si>
  <si>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</si>
  <si>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</si>
  <si>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</si>
  <si>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</si>
  <si>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</si>
  <si>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</si>
  <si>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</si>
  <si>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</si>
  <si>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</si>
  <si>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</si>
  <si>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</si>
  <si>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</si>
  <si>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</si>
  <si>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</si>
  <si>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</si>
  <si>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</si>
  <si>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</si>
  <si>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</si>
  <si>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</si>
  <si>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</si>
  <si>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</si>
  <si>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</si>
  <si>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</si>
  <si>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</si>
  <si>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</si>
  <si>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</si>
  <si>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</si>
  <si>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</si>
  <si>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</si>
  <si>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</si>
  <si>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</si>
  <si>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</si>
  <si>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</si>
  <si>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</si>
  <si>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</si>
  <si>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</si>
  <si>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</si>
  <si>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</si>
  <si>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</si>
  <si>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</si>
  <si>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</si>
  <si>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</si>
  <si>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</si>
  <si>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</si>
  <si>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</si>
  <si>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</si>
  <si>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</si>
  <si>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</si>
  <si>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</si>
  <si>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</si>
  <si>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</si>
  <si>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</si>
  <si>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</si>
  <si>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</si>
  <si>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</si>
  <si>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</si>
  <si>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</si>
  <si>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</si>
  <si>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</si>
  <si>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</si>
  <si>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</si>
  <si>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</si>
  <si>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</si>
  <si>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</si>
  <si>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</si>
  <si>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</si>
  <si>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</si>
  <si>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</si>
  <si>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</si>
  <si>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</si>
  <si>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</si>
  <si>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</si>
  <si>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</si>
  <si>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</si>
  <si>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</si>
  <si>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</si>
  <si>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</si>
  <si>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</si>
  <si>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</si>
  <si>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</si>
  <si>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</si>
  <si>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</si>
  <si>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</si>
  <si>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</si>
  <si>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</si>
  <si>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</si>
  <si>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</si>
  <si>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</si>
  <si>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</si>
  <si>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</si>
  <si>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</si>
  <si>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</si>
  <si>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</si>
  <si>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</si>
  <si>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</si>
  <si>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</si>
  <si>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</si>
  <si>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</si>
  <si>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</si>
  <si>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</si>
  <si>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</si>
  <si>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</si>
  <si>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</si>
  <si>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</si>
  <si>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</si>
  <si>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</si>
  <si>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</si>
  <si>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</si>
  <si>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</si>
  <si>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</si>
  <si>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</si>
  <si>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</si>
  <si>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</si>
  <si>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</si>
  <si>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</si>
  <si>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</si>
  <si>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</si>
  <si>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</si>
  <si>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</si>
  <si>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</si>
  <si>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</si>
  <si>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</si>
  <si>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</si>
  <si>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</si>
  <si>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</si>
  <si>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</si>
  <si>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</si>
  <si>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</si>
  <si>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</si>
  <si>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</si>
  <si>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</si>
  <si>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</si>
  <si>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</si>
  <si>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</si>
  <si>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</si>
  <si>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</si>
  <si>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</si>
  <si>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</si>
  <si>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</si>
  <si>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</si>
  <si>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</si>
  <si>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</si>
  <si>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</si>
  <si>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</si>
  <si>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</si>
  <si>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</si>
  <si>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</si>
  <si>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</si>
  <si>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</si>
  <si>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</si>
  <si>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</si>
  <si>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</si>
  <si>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</si>
  <si>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</si>
  <si>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</si>
  <si>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</si>
  <si>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</si>
  <si>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</si>
  <si>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</si>
  <si>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</si>
  <si>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</si>
  <si>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</si>
  <si>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</si>
  <si>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</si>
  <si>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</si>
  <si>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</si>
  <si>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</si>
  <si>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</si>
  <si>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</si>
  <si>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</si>
  <si>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</si>
  <si>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</si>
  <si>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</si>
  <si>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</si>
  <si>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</si>
  <si>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</si>
  <si>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</si>
  <si>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</si>
  <si>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</si>
  <si>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</si>
  <si>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</si>
  <si>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</si>
  <si>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</si>
  <si>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</si>
  <si>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</si>
  <si>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</si>
  <si>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</si>
  <si>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</si>
  <si>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</si>
  <si>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</si>
  <si>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</si>
  <si>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</si>
  <si>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</si>
  <si>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</si>
  <si>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</si>
  <si>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</si>
  <si>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</si>
  <si>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</si>
  <si>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</si>
  <si>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</si>
  <si>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</si>
  <si>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</si>
  <si>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</si>
  <si>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</si>
  <si>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</si>
  <si>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</si>
  <si>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</si>
  <si>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</si>
  <si>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</si>
  <si>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</si>
  <si>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</si>
  <si>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</si>
  <si>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</si>
  <si>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</si>
  <si>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</si>
  <si>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</si>
  <si>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</si>
  <si>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</si>
  <si>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</si>
  <si>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</si>
  <si>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</si>
  <si>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</si>
  <si>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</si>
  <si>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</si>
  <si>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</si>
  <si>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</si>
  <si>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</si>
  <si>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</si>
  <si>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</si>
  <si>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</si>
  <si>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</si>
  <si>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</si>
  <si>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</si>
  <si>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</si>
  <si>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</si>
  <si>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</si>
  <si>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</si>
  <si>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</si>
  <si>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</si>
  <si>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</si>
  <si>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</si>
  <si>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</si>
  <si>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</si>
  <si>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</si>
  <si>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</si>
  <si>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</si>
  <si>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</si>
  <si>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</si>
  <si>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</si>
  <si>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</si>
  <si>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</si>
  <si>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</si>
  <si>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</si>
  <si>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</si>
  <si>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</si>
  <si>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</si>
  <si>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</si>
  <si>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</si>
  <si>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</si>
  <si>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</si>
  <si>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</si>
  <si>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</si>
  <si>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</si>
  <si>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</si>
  <si>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</si>
  <si>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</si>
  <si>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</si>
  <si>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</si>
  <si>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</si>
  <si>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</si>
  <si>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</si>
  <si>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</si>
  <si>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</si>
  <si>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</si>
  <si>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</si>
  <si>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</si>
  <si>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</si>
  <si>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</si>
  <si>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</si>
  <si>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</si>
  <si>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</si>
  <si>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</si>
  <si>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</si>
  <si>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</si>
  <si>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</si>
  <si>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</si>
  <si>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</si>
  <si>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</si>
  <si>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</si>
  <si>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</si>
  <si>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</si>
  <si>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</si>
  <si>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</si>
  <si>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</si>
  <si>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</si>
  <si>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</si>
  <si>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</si>
  <si>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</si>
  <si>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</si>
  <si>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</si>
  <si>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</si>
  <si>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</si>
  <si>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</si>
  <si>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</si>
  <si>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</si>
  <si>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</si>
  <si>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</si>
  <si>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</si>
  <si>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</si>
  <si>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</si>
  <si>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</si>
  <si>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</si>
  <si>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</si>
  <si>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</si>
  <si>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</si>
  <si>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</si>
  <si>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</si>
  <si>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</si>
  <si>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</si>
  <si>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</si>
  <si>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</si>
  <si>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</si>
  <si>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</si>
  <si>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</si>
  <si>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</si>
  <si>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</si>
  <si>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</si>
  <si>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</si>
  <si>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</si>
  <si>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</si>
  <si>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</si>
  <si>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</si>
  <si>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</si>
  <si>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</si>
  <si>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</si>
  <si>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</si>
  <si>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</si>
  <si>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</si>
  <si>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</si>
  <si>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</si>
  <si>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</si>
  <si>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</si>
  <si>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</si>
  <si>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</si>
  <si>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</si>
  <si>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</si>
  <si>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</si>
  <si>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</si>
  <si>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</si>
  <si>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</si>
  <si>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</si>
  <si>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</si>
  <si>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</si>
  <si>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</si>
  <si>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</si>
  <si>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</si>
  <si>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</si>
  <si>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</si>
  <si>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</si>
  <si>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</si>
  <si>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</si>
  <si>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</si>
  <si>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</si>
  <si>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</si>
  <si>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</si>
  <si>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</si>
  <si>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</si>
  <si>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</si>
  <si>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</si>
  <si>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</si>
  <si>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</si>
  <si>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</si>
  <si>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</si>
  <si>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</si>
  <si>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</si>
  <si>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</si>
  <si>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</si>
  <si>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</si>
  <si>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</si>
  <si>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</si>
  <si>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</si>
  <si>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</si>
  <si>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</si>
  <si>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</si>
  <si>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</si>
  <si>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</si>
  <si>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</si>
  <si>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</si>
  <si>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</si>
  <si>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</si>
  <si>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</si>
  <si>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</si>
  <si>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</si>
  <si>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</si>
  <si>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</si>
  <si>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</si>
  <si>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</si>
  <si>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</si>
  <si>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</si>
  <si>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</si>
  <si>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</si>
  <si>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</si>
  <si>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</si>
  <si>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</si>
  <si>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</si>
  <si>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</si>
  <si>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</si>
  <si>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</si>
  <si>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</si>
  <si>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</si>
  <si>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</si>
  <si>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</si>
  <si>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</si>
  <si>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</si>
  <si>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</si>
  <si>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</si>
  <si>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</si>
  <si>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</si>
  <si>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</si>
  <si>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</si>
  <si>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</si>
  <si>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</si>
  <si>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</si>
  <si>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</si>
  <si>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</si>
  <si>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</si>
  <si>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</si>
  <si>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</si>
  <si>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</si>
  <si>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</si>
  <si>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</si>
  <si>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</si>
  <si>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</si>
  <si>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</si>
  <si>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</si>
  <si>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</si>
  <si>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</si>
  <si>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</si>
  <si>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</si>
  <si>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</si>
  <si>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</si>
  <si>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</si>
  <si>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</si>
  <si>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</si>
  <si>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</si>
  <si>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</si>
  <si>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</si>
  <si>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</si>
  <si>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</si>
  <si>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</si>
  <si>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</si>
  <si>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</si>
  <si>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</si>
  <si>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</si>
  <si>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</si>
  <si>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</si>
  <si>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</si>
  <si>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</si>
  <si>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</si>
  <si>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</si>
  <si>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</si>
  <si>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</si>
  <si>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</si>
  <si>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</si>
  <si>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</si>
  <si>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</si>
  <si>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</si>
  <si>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</si>
  <si>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</si>
  <si>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</si>
  <si>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</si>
  <si>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</si>
  <si>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</si>
  <si>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</si>
  <si>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</si>
  <si>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</si>
  <si>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</si>
  <si>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</si>
  <si>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</si>
  <si>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</si>
  <si>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</si>
  <si>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</si>
  <si>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</si>
  <si>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</si>
  <si>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</si>
  <si>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</si>
  <si>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</si>
  <si>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</si>
  <si>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</si>
  <si>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</si>
  <si>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</si>
  <si>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</si>
  <si>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</si>
  <si>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</si>
  <si>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</si>
  <si>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</si>
  <si>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</si>
  <si>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</si>
  <si>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</si>
  <si>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</si>
  <si>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</si>
  <si>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</si>
  <si>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</si>
  <si>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</si>
  <si>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</si>
  <si>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</si>
  <si>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</si>
  <si>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</si>
  <si>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</si>
  <si>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</si>
  <si>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</si>
  <si>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</si>
  <si>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</si>
  <si>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</si>
  <si>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</si>
  <si>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</si>
  <si>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</si>
  <si>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</si>
  <si>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</si>
  <si>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</si>
  <si>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</si>
  <si>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</si>
  <si>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</si>
  <si>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</si>
  <si>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</si>
  <si>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</si>
  <si>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</si>
  <si>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</si>
  <si>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</si>
  <si>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</si>
  <si>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</si>
  <si>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</si>
  <si>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</si>
  <si>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</si>
  <si>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</si>
  <si>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</si>
  <si>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</si>
  <si>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</si>
  <si>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</si>
  <si>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</si>
  <si>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</si>
  <si>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</si>
  <si>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</si>
  <si>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</si>
  <si>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</si>
  <si>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</si>
  <si>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</si>
  <si>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</si>
  <si>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</si>
  <si>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</si>
  <si>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</si>
  <si>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</si>
  <si>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</si>
  <si>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</si>
  <si>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</si>
  <si>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</si>
  <si>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</si>
  <si>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</si>
  <si>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</si>
  <si>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</si>
  <si>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</si>
  <si>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</si>
  <si>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</si>
  <si>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</si>
  <si>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</si>
  <si>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</si>
  <si>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</si>
  <si>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</si>
  <si>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</si>
  <si>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</si>
  <si>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</si>
  <si>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</si>
  <si>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</si>
  <si>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</si>
  <si>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</si>
  <si>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</si>
  <si>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</si>
  <si>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</si>
  <si>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</si>
  <si>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</si>
  <si>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</si>
  <si>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</si>
  <si>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</si>
  <si>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</si>
  <si>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</si>
  <si>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</si>
  <si>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</si>
  <si>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</si>
  <si>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</si>
  <si>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</si>
  <si>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</si>
  <si>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</si>
  <si>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</si>
  <si>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</si>
  <si>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</si>
  <si>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</si>
  <si>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</si>
  <si>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</si>
  <si>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</si>
  <si>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</si>
  <si>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</si>
  <si>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</si>
  <si>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</si>
  <si>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</si>
  <si>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</si>
  <si>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</si>
  <si>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</si>
  <si>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</si>
  <si>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</si>
  <si>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</si>
  <si>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</si>
  <si>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</si>
  <si>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</si>
  <si>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</si>
  <si>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</si>
  <si>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</si>
  <si>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</si>
  <si>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</si>
  <si>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</si>
  <si>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</si>
  <si>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</si>
  <si>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</si>
  <si>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</si>
  <si>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</si>
  <si>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</si>
  <si>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</si>
  <si>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</si>
  <si>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</si>
  <si>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</si>
  <si>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</si>
  <si>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</si>
  <si>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</si>
  <si>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</si>
  <si>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</si>
  <si>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</si>
  <si>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</si>
  <si>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</si>
  <si>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</si>
  <si>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</si>
  <si>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</si>
  <si>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</si>
  <si>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</si>
  <si>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</si>
  <si>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</si>
  <si>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</si>
  <si>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</si>
  <si>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</si>
  <si>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</si>
  <si>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</si>
  <si>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</si>
  <si>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</si>
  <si>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</si>
  <si>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</si>
  <si>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</si>
  <si>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</si>
  <si>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</si>
  <si>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</si>
  <si>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</si>
  <si>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</si>
  <si>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</si>
  <si>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</si>
  <si>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</si>
  <si>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</si>
  <si>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</si>
  <si>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</si>
  <si>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</si>
  <si>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</si>
  <si>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</si>
  <si>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</si>
  <si>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</si>
  <si>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</si>
  <si>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</si>
  <si>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</si>
  <si>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</si>
  <si>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</si>
  <si>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</si>
  <si>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</si>
  <si>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</si>
  <si>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</si>
  <si>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</si>
  <si>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</si>
  <si>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</si>
  <si>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</si>
  <si>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</si>
  <si>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</si>
  <si>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</si>
  <si>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</si>
  <si>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</si>
  <si>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</si>
  <si>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</si>
  <si>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</si>
  <si>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</si>
  <si>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</si>
  <si>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</si>
  <si>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</si>
  <si>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</si>
  <si>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</si>
  <si>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</si>
  <si>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</si>
  <si>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</si>
  <si>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</si>
  <si>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</si>
  <si>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</si>
  <si>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</si>
  <si>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</si>
  <si>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</si>
  <si>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</si>
  <si>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</si>
  <si>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</si>
  <si>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</si>
  <si>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</si>
  <si>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</si>
  <si>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</si>
  <si>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</si>
  <si>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</si>
  <si>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</si>
  <si>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</si>
  <si>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</si>
  <si>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</si>
  <si>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</si>
  <si>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</si>
  <si>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</si>
  <si>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</si>
  <si>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</si>
  <si>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</si>
  <si>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</si>
  <si>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</si>
  <si>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</si>
  <si>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</si>
  <si>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</si>
  <si>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</si>
  <si>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</si>
  <si>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</si>
  <si>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</si>
  <si>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</si>
  <si>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</si>
  <si>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</si>
  <si>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</si>
  <si>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</si>
  <si>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</si>
  <si>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</si>
  <si>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</si>
  <si>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</si>
  <si>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</si>
  <si>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</si>
  <si>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</si>
  <si>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</si>
  <si>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</si>
  <si>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</si>
  <si>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</si>
  <si>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</si>
  <si>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</si>
  <si>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</si>
  <si>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</si>
  <si>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</si>
  <si>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</si>
  <si>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</si>
  <si>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</si>
  <si>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</si>
  <si>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</si>
  <si>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</si>
  <si>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</si>
  <si>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</si>
  <si>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</si>
  <si>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</si>
  <si>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</si>
  <si>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</si>
  <si>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</si>
  <si>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</si>
  <si>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</si>
  <si>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</si>
  <si>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</si>
  <si>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</si>
  <si>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</si>
  <si>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</si>
  <si>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</si>
  <si>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</si>
  <si>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</si>
  <si>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</si>
  <si>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</si>
  <si>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</si>
  <si>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</si>
  <si>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</si>
  <si>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</si>
  <si>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</si>
  <si>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</si>
  <si>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</si>
  <si>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</si>
  <si>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</si>
  <si>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</si>
  <si>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</si>
  <si>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</si>
  <si>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</si>
  <si>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</si>
  <si>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</si>
  <si>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</si>
  <si>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</si>
  <si>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</si>
  <si>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</si>
  <si>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</si>
  <si>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</si>
  <si>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</si>
  <si>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</si>
  <si>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</si>
  <si>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</si>
  <si>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</si>
  <si>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</si>
  <si>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</si>
  <si>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</si>
  <si>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</si>
  <si>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</si>
  <si>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</si>
  <si>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</si>
  <si>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</si>
  <si>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</si>
  <si>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</si>
  <si>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</si>
  <si>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</si>
  <si>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</si>
  <si>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</si>
  <si>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</si>
  <si>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</si>
  <si>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</si>
  <si>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</si>
  <si>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</si>
  <si>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</si>
  <si>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</si>
  <si>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</si>
  <si>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</si>
  <si>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</si>
  <si>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</si>
  <si>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</si>
  <si>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</si>
  <si>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</si>
  <si>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</si>
  <si>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</si>
  <si>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</si>
  <si>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</si>
  <si>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</si>
  <si>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</si>
  <si>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</si>
  <si>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</si>
  <si>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</si>
  <si>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</si>
  <si>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</si>
  <si>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</si>
  <si>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</si>
  <si>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</si>
  <si>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</si>
  <si>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</si>
  <si>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</si>
  <si>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</si>
  <si>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</si>
  <si>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</si>
  <si>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</si>
  <si>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</si>
  <si>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</si>
  <si>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</si>
  <si>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</si>
  <si>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</si>
  <si>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</si>
  <si>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</si>
  <si>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</si>
  <si>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</si>
  <si>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</si>
  <si>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</si>
  <si>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</si>
  <si>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</si>
  <si>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</si>
  <si>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</si>
  <si>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</si>
  <si>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</si>
  <si>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</si>
  <si>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</si>
  <si>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</si>
  <si>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</si>
  <si>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</si>
  <si>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</si>
  <si>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</si>
  <si>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</si>
  <si>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</si>
  <si>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</si>
  <si>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</si>
  <si>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</si>
  <si>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</si>
  <si>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</si>
  <si>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</si>
  <si>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</si>
  <si>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</si>
  <si>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</si>
  <si>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</si>
  <si>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</si>
  <si>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</si>
  <si>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</si>
  <si>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</si>
  <si>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</si>
  <si>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</si>
  <si>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</si>
  <si>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</si>
  <si>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</si>
  <si>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</si>
  <si>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</si>
  <si>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</si>
  <si>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</si>
  <si>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</si>
  <si>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</si>
  <si>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</si>
  <si>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</si>
  <si>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</si>
  <si>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</si>
  <si>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</si>
  <si>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</si>
  <si>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</si>
  <si>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</si>
  <si>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</si>
  <si>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</si>
  <si>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</si>
  <si>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</si>
  <si>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</si>
  <si>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</si>
  <si>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</si>
  <si>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</si>
  <si>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</si>
  <si>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</si>
  <si>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</si>
  <si>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</si>
  <si>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</si>
  <si>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</si>
  <si>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</si>
  <si>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</si>
  <si>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</si>
  <si>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</si>
  <si>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</si>
  <si>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</si>
  <si>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</si>
  <si>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</si>
  <si>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</si>
  <si>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</si>
  <si>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</si>
  <si>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</si>
  <si>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</si>
  <si>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</si>
  <si>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</si>
  <si>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</si>
  <si>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</si>
  <si>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</si>
  <si>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</si>
  <si>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</si>
  <si>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</si>
  <si>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</si>
  <si>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</si>
  <si>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</si>
  <si>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</si>
  <si>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</si>
  <si>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</si>
  <si>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</si>
  <si>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</si>
  <si>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</si>
  <si>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</si>
  <si>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</si>
  <si>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</si>
  <si>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</si>
  <si>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</si>
  <si>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</si>
  <si>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</si>
  <si>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</si>
  <si>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</si>
  <si>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</si>
  <si>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</si>
  <si>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</si>
  <si>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</si>
  <si>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</si>
  <si>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</si>
  <si>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</si>
  <si>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</si>
  <si>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</si>
  <si>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</si>
  <si>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</si>
  <si>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</si>
  <si>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</si>
  <si>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</si>
  <si>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</si>
  <si>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</si>
  <si>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</si>
  <si>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</si>
  <si>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</si>
  <si>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</si>
  <si>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</si>
  <si>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</si>
  <si>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</si>
  <si>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</si>
  <si>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</si>
  <si>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</si>
  <si>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</si>
  <si>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</si>
  <si>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</si>
  <si>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</si>
  <si>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</si>
  <si>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</si>
  <si>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</si>
  <si>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</si>
  <si>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</si>
  <si>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</si>
  <si>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</si>
  <si>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</si>
  <si>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</si>
  <si>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</si>
  <si>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</si>
  <si>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</si>
  <si>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</si>
  <si>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</si>
  <si>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</si>
  <si>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</si>
  <si>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</si>
  <si>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</si>
  <si>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</si>
  <si>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</si>
  <si>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</si>
  <si>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</si>
  <si>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</si>
  <si>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</si>
  <si>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</si>
  <si>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</si>
  <si>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</si>
  <si>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</si>
  <si>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</si>
  <si>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</si>
  <si>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</si>
  <si>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</si>
  <si>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</si>
  <si>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</si>
  <si>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</si>
  <si>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</si>
  <si>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</si>
  <si>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</si>
  <si>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</si>
  <si>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</si>
  <si>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</si>
  <si>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</si>
  <si>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</si>
  <si>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</si>
  <si>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</si>
  <si>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</si>
  <si>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</si>
  <si>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</si>
  <si>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</si>
  <si>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</si>
  <si>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</si>
  <si>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</si>
  <si>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</si>
  <si>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</si>
  <si>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</si>
  <si>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</si>
  <si>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</si>
  <si>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</si>
  <si>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</si>
  <si>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</si>
  <si>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</si>
  <si>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</si>
  <si>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</si>
  <si>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</si>
  <si>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</si>
  <si>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</si>
  <si>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</si>
  <si>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</si>
  <si>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</si>
  <si>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</si>
  <si>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</si>
  <si>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</si>
  <si>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</si>
  <si>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</si>
  <si>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</si>
  <si>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</si>
  <si>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</si>
  <si>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</si>
  <si>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</si>
  <si>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</si>
  <si>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</si>
  <si>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</si>
  <si>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</si>
  <si>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</si>
  <si>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</si>
  <si>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</si>
  <si>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</si>
  <si>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</si>
  <si>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</si>
  <si>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</si>
  <si>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</si>
  <si>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</si>
  <si>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</si>
  <si>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</si>
  <si>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</si>
  <si>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</si>
  <si>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</si>
  <si>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</si>
  <si>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</si>
  <si>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</si>
  <si>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</si>
  <si>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</si>
  <si>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</si>
  <si>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</si>
  <si>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</si>
  <si>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</si>
  <si>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</si>
  <si>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</si>
  <si>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</si>
  <si>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</si>
  <si>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</si>
  <si>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</si>
  <si>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</si>
  <si>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</si>
  <si>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</si>
  <si>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</si>
  <si>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</si>
  <si>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</si>
  <si>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</si>
  <si>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</si>
  <si>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</si>
  <si>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</si>
  <si>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</si>
  <si>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</si>
  <si>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</si>
  <si>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</si>
  <si>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</si>
  <si>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</si>
  <si>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</si>
  <si>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</si>
  <si>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</si>
  <si>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</si>
  <si>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</si>
  <si>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</si>
  <si>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</si>
  <si>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</si>
  <si>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</si>
  <si>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</si>
  <si>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</si>
  <si>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</si>
  <si>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</si>
  <si>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</si>
  <si>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</si>
  <si>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</si>
  <si>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</si>
  <si>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</si>
  <si>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</si>
  <si>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</si>
  <si>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</si>
  <si>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</si>
  <si>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</si>
  <si>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</si>
  <si>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</si>
  <si>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</si>
  <si>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</si>
  <si>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</si>
  <si>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</si>
  <si>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</si>
  <si>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</si>
  <si>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</si>
  <si>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</si>
  <si>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</si>
  <si>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</si>
  <si>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</si>
  <si>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</si>
  <si>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</si>
  <si>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</si>
  <si>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</si>
  <si>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</si>
  <si>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</si>
  <si>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</si>
  <si>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</si>
  <si>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</si>
  <si>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</si>
  <si>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</si>
  <si>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</si>
  <si>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</si>
  <si>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</si>
  <si>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</si>
  <si>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</si>
  <si>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</si>
  <si>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</si>
  <si>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</si>
  <si>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</si>
  <si>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</si>
  <si>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</si>
  <si>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</si>
  <si>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</si>
  <si>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</si>
  <si>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</si>
  <si>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</si>
  <si>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</si>
  <si>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</si>
  <si>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</si>
  <si>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</si>
  <si>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</si>
  <si>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</si>
  <si>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</si>
  <si>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</si>
  <si>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</si>
  <si>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</si>
  <si>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</si>
  <si>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</si>
  <si>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</si>
  <si>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</si>
  <si>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</si>
  <si>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</si>
  <si>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</si>
  <si>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</si>
  <si>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</si>
  <si>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</si>
  <si>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</si>
  <si>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</si>
  <si>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</si>
  <si>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</si>
  <si>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</si>
  <si>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</si>
  <si>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</si>
  <si>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</si>
  <si>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</si>
  <si>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</si>
  <si>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</si>
  <si>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</si>
  <si>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</si>
  <si>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</si>
  <si>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</si>
  <si>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</si>
  <si>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</si>
  <si>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</si>
  <si>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</si>
  <si>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</si>
  <si>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</si>
  <si>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</si>
  <si>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</si>
  <si>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</si>
  <si>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</si>
  <si>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</si>
  <si>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</si>
  <si>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</si>
  <si>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</si>
  <si>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</si>
  <si>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</si>
  <si>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</si>
  <si>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</si>
  <si>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</si>
  <si>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</si>
  <si>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</si>
  <si>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</si>
  <si>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</si>
  <si>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</si>
  <si>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</si>
  <si>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</si>
  <si>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</si>
  <si>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</si>
  <si>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</si>
  <si>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</si>
  <si>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</si>
  <si>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</si>
  <si>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</si>
  <si>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</si>
  <si>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</si>
  <si>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</si>
  <si>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</si>
  <si>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</si>
  <si>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</si>
  <si>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</si>
  <si>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</si>
  <si>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</si>
  <si>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</si>
  <si>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</si>
  <si>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</si>
  <si>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</si>
  <si>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</si>
  <si>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</si>
  <si>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</si>
  <si>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</si>
  <si>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</si>
  <si>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</si>
  <si>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</si>
  <si>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</si>
  <si>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</si>
  <si>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</si>
  <si>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</si>
  <si>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</si>
  <si>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</si>
  <si>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</si>
  <si>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</si>
  <si>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</si>
  <si>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</si>
  <si>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</si>
  <si>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</si>
  <si>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</si>
  <si>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</si>
  <si>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</si>
  <si>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</si>
  <si>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</si>
  <si>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</si>
  <si>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</si>
  <si>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</si>
  <si>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</si>
  <si>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</si>
  <si>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</si>
  <si>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</si>
  <si>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</si>
  <si>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</si>
  <si>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</si>
  <si>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</si>
  <si>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</si>
  <si>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</si>
  <si>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</si>
  <si>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</si>
  <si>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</si>
  <si>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</si>
  <si>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</si>
  <si>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</si>
  <si>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</si>
  <si>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</si>
  <si>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</si>
  <si>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</si>
  <si>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</si>
  <si>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</si>
  <si>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</si>
  <si>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</si>
  <si>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</si>
  <si>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</si>
  <si>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</si>
  <si>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</si>
  <si>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</si>
  <si>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</si>
  <si>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</si>
  <si>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</si>
  <si>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</si>
  <si>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</si>
  <si>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</si>
  <si>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</si>
  <si>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</si>
  <si>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</si>
  <si>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</si>
  <si>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</si>
  <si>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</si>
  <si>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</si>
  <si>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</si>
  <si>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</si>
  <si>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</si>
  <si>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</si>
  <si>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</si>
  <si>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</si>
  <si>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</si>
  <si>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</si>
  <si>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</si>
  <si>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</si>
  <si>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</si>
  <si>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</si>
  <si>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</si>
  <si>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</si>
  <si>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</si>
  <si>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</si>
  <si>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</si>
  <si>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</si>
  <si>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</si>
  <si>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</si>
  <si>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</si>
  <si>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</si>
  <si>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</si>
  <si>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</si>
  <si>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</si>
  <si>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</si>
  <si>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</si>
  <si>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</si>
  <si>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</si>
  <si>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</si>
  <si>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</si>
  <si>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</si>
  <si>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</si>
  <si>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</si>
  <si>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</si>
  <si>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</si>
  <si>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</si>
  <si>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</si>
  <si>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</si>
  <si>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</si>
  <si>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</si>
  <si>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</si>
  <si>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</si>
  <si>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</si>
  <si>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</si>
  <si>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</si>
  <si>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</si>
  <si>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</si>
  <si>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</si>
  <si>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</si>
  <si>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</si>
  <si>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</si>
  <si>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</si>
  <si>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</si>
  <si>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</si>
  <si>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</si>
  <si>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</si>
  <si>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</si>
  <si>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</si>
  <si>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</si>
  <si>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</si>
  <si>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</si>
  <si>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</si>
  <si>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</si>
  <si>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</si>
  <si>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</si>
  <si>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</si>
  <si>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</si>
  <si>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</si>
  <si>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</si>
  <si>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</si>
  <si>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</si>
  <si>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</si>
  <si>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</si>
  <si>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</si>
  <si>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</si>
  <si>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</si>
  <si>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</si>
  <si>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</si>
  <si>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</si>
  <si>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</si>
  <si>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</si>
  <si>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</si>
  <si>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</si>
  <si>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</si>
  <si>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</si>
  <si>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</si>
  <si>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</si>
  <si>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</si>
  <si>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</si>
  <si>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</si>
  <si>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</si>
  <si>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</si>
  <si>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</si>
  <si>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</si>
  <si>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</si>
  <si>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</si>
  <si>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</si>
  <si>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</si>
  <si>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</si>
  <si>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</si>
  <si>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</si>
  <si>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</si>
  <si>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</si>
  <si>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</si>
  <si>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</si>
  <si>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</si>
  <si>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</si>
  <si>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</si>
  <si>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</si>
  <si>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</si>
  <si>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</si>
  <si>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</si>
  <si>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</si>
  <si>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</si>
  <si>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</si>
  <si>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</si>
  <si>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</si>
  <si>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</si>
  <si>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</si>
  <si>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</si>
  <si>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</si>
  <si>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</si>
  <si>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</si>
  <si>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</si>
  <si>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</si>
  <si>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</si>
  <si>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</si>
  <si>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</si>
  <si>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</si>
  <si>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</si>
  <si>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</si>
  <si>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</si>
  <si>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</si>
  <si>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</si>
  <si>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</si>
  <si>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</si>
  <si>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</si>
  <si>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</si>
  <si>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</si>
  <si>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</si>
  <si>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</si>
  <si>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</si>
  <si>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</si>
  <si>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</si>
  <si>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</si>
  <si>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</si>
  <si>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</si>
  <si>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</si>
  <si>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</si>
  <si>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</si>
  <si>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</si>
  <si>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</si>
  <si>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</si>
  <si>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</si>
  <si>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</si>
  <si>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</si>
  <si>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</si>
  <si>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</si>
  <si>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</si>
  <si>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</si>
  <si>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</si>
  <si>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</si>
  <si>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</si>
  <si>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</si>
  <si>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</si>
  <si>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</si>
  <si>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</si>
  <si>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</si>
  <si>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</si>
  <si>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</si>
  <si>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</si>
  <si>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</si>
  <si>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</si>
  <si>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</si>
  <si>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</si>
  <si>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</si>
  <si>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</si>
  <si>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</si>
  <si>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</si>
  <si>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</si>
  <si>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</si>
  <si>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</si>
  <si>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</si>
  <si>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</si>
  <si>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</si>
  <si>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</si>
  <si>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</si>
  <si>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</si>
  <si>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</si>
  <si>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</si>
  <si>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</si>
  <si>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</si>
  <si>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</si>
  <si>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</si>
  <si>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</si>
  <si>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</si>
  <si>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</si>
  <si>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</si>
  <si>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</si>
  <si>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</si>
  <si>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</si>
  <si>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</si>
  <si>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</si>
  <si>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</si>
  <si>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</si>
  <si>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</si>
  <si>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</si>
  <si>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</si>
  <si>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</si>
  <si>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</si>
  <si>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</si>
  <si>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</si>
  <si>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</si>
  <si>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</si>
  <si>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</si>
  <si>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</si>
  <si>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</si>
  <si>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</si>
  <si>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</si>
  <si>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</si>
  <si>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</si>
  <si>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</si>
  <si>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</si>
  <si>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</si>
  <si>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</si>
  <si>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</si>
  <si>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</si>
  <si>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</si>
  <si>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</si>
  <si>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</si>
  <si>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</si>
  <si>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</si>
  <si>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</si>
  <si>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</si>
  <si>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</si>
  <si>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</si>
  <si>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</si>
  <si>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</si>
  <si>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</si>
  <si>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</si>
  <si>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</si>
  <si>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</si>
  <si>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</si>
  <si>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</si>
  <si>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</si>
  <si>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</si>
  <si>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</si>
  <si>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</si>
  <si>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</si>
  <si>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</si>
  <si>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</si>
  <si>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</si>
  <si>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</si>
  <si>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</si>
  <si>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</si>
  <si>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</si>
  <si>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</si>
  <si>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</si>
  <si>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</si>
  <si>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</si>
  <si>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</si>
  <si>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</si>
  <si>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</si>
  <si>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</si>
  <si>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</si>
  <si>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</si>
  <si>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</si>
  <si>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</si>
  <si>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</si>
  <si>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</si>
  <si>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</si>
  <si>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</si>
  <si>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</si>
  <si>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</si>
  <si>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</si>
  <si>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</si>
  <si>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</si>
  <si>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</si>
  <si>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</si>
  <si>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</si>
  <si>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</si>
  <si>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</si>
  <si>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</si>
  <si>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</si>
  <si>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</si>
  <si>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</si>
  <si>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</si>
  <si>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</si>
  <si>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</si>
  <si>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</si>
  <si>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</si>
  <si>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</si>
  <si>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</si>
  <si>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</si>
  <si>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</si>
  <si>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</si>
  <si>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</si>
  <si>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</si>
  <si>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</si>
  <si>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</si>
  <si>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</si>
  <si>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</si>
  <si>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</si>
  <si>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</si>
  <si>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</si>
  <si>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</si>
  <si>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</si>
  <si>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</si>
  <si>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</si>
  <si>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</si>
  <si>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</si>
  <si>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</si>
  <si>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</si>
  <si>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</si>
  <si>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</si>
  <si>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</si>
  <si>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</si>
  <si>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</si>
  <si>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</si>
  <si>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</si>
  <si>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</si>
  <si>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</si>
  <si>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</si>
  <si>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</si>
  <si>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</si>
  <si>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</si>
  <si>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</si>
  <si>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</si>
  <si>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</si>
  <si>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</si>
  <si>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</si>
  <si>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</si>
  <si>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</si>
  <si>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</si>
  <si>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</si>
  <si>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</si>
  <si>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</si>
  <si>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</si>
  <si>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</si>
  <si>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</si>
  <si>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</si>
  <si>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</si>
  <si>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</si>
  <si>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</si>
  <si>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</si>
  <si>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</si>
  <si>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</si>
  <si>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</si>
  <si>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</si>
  <si>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</si>
  <si>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</si>
  <si>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</si>
  <si>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</si>
  <si>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</si>
  <si>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</si>
  <si>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</si>
  <si>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</si>
  <si>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</si>
  <si>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</si>
  <si>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</si>
  <si>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</si>
  <si>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</si>
  <si>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</si>
  <si>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</si>
  <si>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</si>
  <si>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</si>
  <si>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</si>
  <si>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</si>
  <si>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</si>
  <si>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</si>
  <si>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</si>
  <si>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</si>
  <si>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</si>
  <si>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</si>
  <si>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</si>
  <si>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</si>
  <si>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</si>
  <si>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</si>
  <si>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</si>
  <si>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</si>
  <si>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</si>
  <si>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</si>
  <si>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</si>
  <si>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</si>
  <si>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</si>
  <si>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</si>
  <si>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</si>
  <si>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</si>
  <si>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</si>
  <si>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</si>
  <si>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</si>
  <si>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</si>
  <si>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</si>
  <si>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</si>
  <si>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</si>
  <si>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</si>
  <si>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</si>
  <si>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</si>
  <si>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</si>
  <si>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</si>
  <si>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</si>
  <si>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</si>
  <si>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</si>
  <si>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</si>
  <si>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</si>
  <si>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</si>
  <si>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</si>
  <si>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</si>
  <si>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</si>
  <si>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</si>
  <si>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</si>
  <si>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</si>
  <si>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</si>
  <si>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</si>
  <si>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</si>
  <si>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</si>
  <si>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</si>
  <si>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</si>
  <si>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</si>
  <si>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</si>
  <si>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</si>
  <si>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</si>
  <si>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</si>
  <si>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</si>
  <si>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</si>
  <si>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</si>
  <si>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</si>
  <si>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</si>
  <si>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</si>
  <si>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</si>
  <si>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</si>
  <si>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</si>
  <si>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</si>
  <si>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</si>
  <si>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</si>
  <si>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</si>
  <si>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</si>
  <si>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</si>
  <si>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</si>
  <si>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</si>
  <si>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</si>
  <si>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</si>
  <si>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</si>
  <si>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</si>
  <si>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</si>
  <si>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</si>
  <si>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</si>
  <si>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</si>
  <si>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</si>
  <si>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</si>
  <si>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</si>
  <si>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</si>
  <si>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</si>
  <si>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</si>
  <si>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</si>
  <si>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</si>
  <si>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</si>
  <si>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</si>
  <si>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</si>
  <si>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</si>
  <si>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</si>
  <si>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</si>
  <si>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</si>
  <si>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</si>
  <si>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</si>
  <si>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</si>
  <si>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</si>
  <si>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</si>
  <si>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</si>
  <si>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</si>
  <si>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</si>
  <si>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</si>
  <si>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</si>
  <si>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</si>
  <si>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</si>
  <si>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</si>
  <si>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</si>
  <si>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</si>
  <si>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</si>
  <si>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</si>
  <si>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</si>
  <si>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</si>
  <si>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</si>
  <si>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</si>
  <si>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</si>
  <si>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</si>
  <si>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</si>
  <si>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</si>
  <si>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</si>
  <si>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</si>
  <si>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</si>
  <si>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</si>
  <si>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</si>
  <si>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</si>
  <si>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</si>
  <si>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</si>
  <si>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</si>
  <si>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</si>
  <si>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</si>
  <si>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</si>
  <si>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</si>
  <si>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</si>
  <si>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</si>
  <si>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</si>
  <si>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</si>
  <si>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</si>
  <si>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</si>
  <si>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</si>
  <si>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</si>
  <si>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</si>
  <si>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</si>
  <si>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</si>
  <si>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</si>
  <si>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</si>
  <si>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</si>
  <si>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</si>
  <si>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</si>
  <si>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</si>
  <si>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</si>
  <si>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</si>
  <si>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</si>
  <si>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</si>
  <si>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</si>
  <si>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</si>
  <si>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</si>
  <si>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</si>
  <si>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</si>
  <si>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</si>
  <si>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</si>
  <si>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</si>
  <si>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</si>
  <si>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</si>
  <si>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</si>
  <si>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</si>
  <si>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</si>
  <si>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</si>
  <si>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</si>
  <si>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</si>
  <si>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</si>
  <si>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</si>
  <si>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</si>
  <si>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</si>
  <si>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</si>
  <si>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</si>
  <si>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</si>
  <si>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</si>
  <si>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</si>
  <si>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</si>
  <si>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</si>
  <si>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</si>
  <si>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</si>
  <si>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</si>
  <si>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</si>
  <si>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</si>
  <si>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</si>
  <si>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</si>
  <si>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</si>
  <si>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</si>
  <si>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</si>
  <si>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</si>
  <si>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</si>
  <si>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</si>
  <si>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</si>
  <si>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</si>
  <si>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</si>
  <si>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</si>
  <si>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</si>
  <si>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</si>
  <si>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</si>
  <si>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</si>
  <si>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</si>
  <si>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</si>
  <si>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</si>
  <si>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</si>
  <si>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</si>
  <si>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</si>
  <si>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</si>
  <si>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</si>
  <si>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</si>
  <si>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</si>
  <si>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</si>
  <si>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</si>
  <si>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</si>
  <si>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</si>
  <si>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</si>
  <si>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</si>
  <si>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</si>
  <si>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</si>
  <si>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</si>
  <si>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</si>
  <si>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</si>
  <si>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</si>
  <si>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</si>
  <si>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</si>
  <si>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</si>
  <si>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</si>
  <si>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</si>
  <si>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</si>
  <si>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</si>
  <si>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</si>
  <si>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</si>
  <si>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</si>
  <si>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</si>
  <si>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</si>
  <si>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</si>
  <si>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</si>
  <si>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</si>
  <si>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</si>
  <si>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</si>
  <si>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</si>
  <si>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</si>
  <si>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</si>
  <si>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</si>
  <si>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</si>
  <si>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</si>
  <si>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</si>
  <si>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</si>
  <si>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</si>
  <si>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</si>
  <si>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</si>
  <si>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</si>
  <si>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</si>
  <si>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</si>
  <si>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</si>
  <si>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</si>
  <si>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</si>
  <si>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</si>
  <si>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</si>
  <si>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</si>
  <si>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</si>
  <si>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</si>
  <si>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</si>
  <si>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</si>
  <si>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</si>
  <si>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</si>
  <si>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</si>
  <si>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</si>
  <si>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</si>
  <si>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</si>
  <si>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</si>
  <si>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</si>
  <si>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</si>
  <si>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</si>
  <si>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</si>
  <si>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</si>
  <si>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</si>
  <si>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</si>
  <si>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</si>
  <si>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</si>
  <si>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</si>
  <si>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</si>
  <si>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</si>
  <si>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</si>
  <si>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</si>
  <si>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</si>
  <si>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</si>
  <si>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</si>
  <si>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</si>
  <si>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</si>
  <si>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</si>
  <si>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</si>
  <si>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</si>
  <si>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</si>
  <si>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</si>
  <si>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</si>
  <si>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</si>
  <si>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</si>
  <si>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</si>
  <si>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</si>
  <si>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</si>
  <si>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</si>
  <si>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</si>
  <si>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</si>
  <si>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</si>
  <si>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</si>
  <si>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</si>
  <si>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</si>
  <si>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</si>
  <si>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</si>
  <si>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</si>
  <si>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</si>
  <si>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</si>
  <si>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</si>
  <si>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</si>
  <si>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</si>
  <si>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</si>
  <si>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</si>
  <si>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</si>
  <si>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</si>
  <si>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</si>
  <si>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</si>
  <si>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</si>
  <si>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</si>
  <si>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</si>
  <si>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</si>
  <si>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</si>
  <si>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</si>
  <si>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</si>
  <si>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</si>
  <si>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</si>
  <si>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</si>
  <si>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</si>
  <si>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</si>
  <si>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</si>
  <si>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</si>
  <si>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</si>
  <si>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</si>
  <si>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</si>
  <si>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</si>
  <si>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</si>
  <si>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</si>
  <si>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</si>
  <si>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</si>
  <si>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</si>
  <si>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</si>
  <si>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</si>
  <si>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</si>
  <si>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</si>
  <si>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</si>
  <si>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</si>
  <si>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</si>
  <si>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</si>
  <si>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</si>
  <si>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</si>
  <si>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</si>
  <si>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</si>
  <si>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</si>
  <si>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</si>
  <si>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</si>
  <si>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</si>
  <si>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</si>
  <si>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</si>
  <si>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</si>
  <si>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</si>
  <si>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</si>
  <si>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</si>
  <si>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</si>
  <si>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</si>
  <si>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</si>
  <si>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</si>
  <si>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</si>
  <si>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</si>
  <si>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</si>
  <si>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</si>
  <si>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</si>
  <si>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</si>
  <si>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</si>
  <si>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</si>
  <si>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</si>
  <si>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</si>
  <si>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</si>
  <si>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</si>
  <si>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</si>
  <si>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</si>
  <si>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</si>
  <si>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</si>
  <si>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</si>
  <si>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</si>
  <si>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</si>
  <si>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</si>
  <si>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</si>
  <si>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</si>
  <si>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</si>
  <si>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</si>
  <si>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</si>
  <si>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</si>
  <si>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</si>
  <si>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</si>
  <si>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</si>
  <si>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</si>
  <si>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</si>
  <si>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</si>
  <si>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</si>
  <si>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</si>
  <si>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</si>
  <si>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</si>
  <si>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</si>
  <si>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</si>
  <si>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</si>
  <si>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</si>
  <si>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</si>
  <si>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</si>
  <si>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</si>
  <si>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</si>
  <si>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</si>
  <si>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</si>
  <si>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</si>
  <si>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</si>
  <si>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</si>
  <si>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</si>
  <si>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</si>
  <si>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</si>
  <si>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</si>
  <si>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</si>
  <si>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</si>
  <si>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</si>
  <si>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</si>
  <si>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</si>
  <si>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</si>
  <si>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</si>
  <si>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</si>
  <si>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</si>
  <si>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</si>
  <si>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</si>
  <si>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</si>
  <si>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</si>
  <si>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</si>
  <si>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</si>
  <si>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</si>
  <si>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</si>
  <si>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</si>
  <si>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</si>
  <si>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</si>
  <si>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</si>
  <si>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</si>
  <si>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</si>
  <si>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</si>
  <si>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</si>
  <si>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</si>
  <si>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</si>
  <si>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</si>
  <si>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</si>
  <si>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</si>
  <si>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</si>
  <si>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</si>
  <si>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</si>
  <si>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</si>
  <si>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</si>
  <si>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</si>
  <si>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</si>
  <si>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</si>
  <si>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</si>
  <si>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</si>
  <si>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</si>
  <si>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</si>
  <si>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</si>
  <si>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</si>
  <si>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</si>
  <si>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</si>
  <si>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</si>
  <si>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</si>
  <si>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</si>
  <si>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</si>
  <si>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</si>
  <si>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</si>
  <si>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</si>
  <si>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</si>
  <si>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</si>
  <si>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</si>
  <si>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</si>
  <si>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</si>
  <si>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</si>
  <si>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</si>
  <si>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</si>
  <si>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</si>
  <si>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</si>
  <si>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</si>
  <si>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</si>
  <si>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</si>
  <si>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</si>
  <si>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</si>
  <si>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</si>
  <si>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</si>
  <si>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</si>
  <si>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</si>
  <si>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</si>
  <si>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</si>
  <si>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</si>
  <si>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</si>
  <si>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</si>
  <si>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</si>
  <si>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</si>
  <si>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</si>
  <si>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</si>
  <si>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</si>
  <si>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</si>
  <si>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</si>
  <si>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</si>
  <si>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</si>
  <si>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</si>
  <si>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</si>
  <si>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</si>
  <si>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</si>
  <si>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</si>
  <si>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</si>
  <si>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</si>
  <si>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</si>
  <si>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</si>
  <si>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</si>
  <si>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</si>
  <si>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</si>
  <si>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</si>
  <si>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</si>
  <si>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</si>
  <si>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</si>
  <si>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</si>
  <si>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</si>
  <si>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</si>
  <si>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</si>
  <si>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</si>
  <si>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</si>
  <si>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</si>
  <si>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</si>
  <si>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</si>
  <si>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</si>
  <si>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</si>
  <si>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</si>
  <si>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</si>
  <si>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</si>
  <si>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</si>
  <si>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</si>
  <si>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</si>
  <si>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</si>
  <si>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</si>
  <si>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</si>
  <si>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</si>
  <si>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</si>
  <si>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</si>
  <si>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</si>
  <si>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</si>
  <si>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</si>
  <si>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</si>
  <si>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</si>
  <si>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</si>
  <si>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</si>
  <si>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</si>
  <si>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</si>
  <si>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</si>
  <si>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</si>
  <si>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</si>
  <si>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</si>
  <si>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</si>
  <si>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</si>
  <si>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</si>
  <si>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</si>
  <si>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</si>
  <si>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</si>
  <si>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</si>
  <si>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</si>
  <si>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</si>
  <si>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</si>
  <si>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</si>
  <si>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</si>
  <si>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</si>
  <si>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</si>
  <si>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</si>
  <si>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</si>
  <si>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</si>
  <si>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</si>
  <si>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</si>
  <si>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</si>
  <si>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</si>
  <si>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</si>
  <si>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</si>
  <si>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</si>
  <si>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</si>
  <si>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</si>
  <si>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</si>
  <si>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</si>
  <si>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</si>
  <si>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</si>
  <si>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</si>
  <si>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</si>
  <si>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</si>
  <si>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</si>
  <si>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</si>
  <si>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</si>
  <si>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</si>
  <si>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</si>
  <si>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</si>
  <si>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</si>
  <si>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</si>
  <si>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</si>
  <si>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</si>
  <si>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</si>
  <si>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</si>
  <si>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</si>
  <si>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</si>
  <si>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</si>
  <si>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</si>
  <si>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</si>
  <si>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</si>
  <si>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</si>
  <si>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</si>
  <si>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</si>
  <si>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</si>
  <si>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</si>
  <si>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</si>
  <si>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</si>
  <si>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</si>
  <si>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</si>
  <si>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</si>
  <si>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</si>
  <si>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</si>
  <si>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</si>
  <si>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</si>
  <si>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</si>
  <si>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</si>
  <si>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</si>
  <si>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</si>
  <si>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</si>
  <si>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</si>
  <si>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</si>
  <si>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</si>
  <si>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</si>
  <si>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</si>
  <si>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</si>
  <si>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</si>
  <si>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</si>
  <si>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</si>
  <si>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</si>
  <si>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</si>
  <si>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</si>
  <si>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</si>
  <si>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</si>
  <si>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</si>
  <si>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</si>
  <si>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</si>
  <si>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</si>
  <si>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</si>
  <si>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</si>
  <si>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</si>
  <si>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</si>
  <si>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</si>
  <si>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</si>
  <si>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</si>
  <si>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</si>
  <si>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</si>
  <si>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</si>
  <si>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</si>
  <si>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</si>
  <si>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</si>
  <si>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</si>
  <si>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</si>
  <si>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</si>
  <si>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</si>
  <si>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</si>
  <si>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</si>
  <si>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</si>
  <si>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</si>
  <si>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</si>
  <si>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</si>
  <si>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</si>
  <si>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</si>
  <si>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</si>
  <si>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</si>
  <si>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</si>
  <si>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</si>
  <si>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</si>
  <si>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</si>
  <si>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</si>
  <si>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</si>
  <si>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</si>
  <si>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</si>
  <si>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</si>
  <si>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</si>
  <si>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</si>
  <si>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</si>
  <si>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</si>
  <si>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</si>
  <si>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</si>
  <si>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</si>
  <si>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</si>
  <si>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</si>
  <si>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</si>
  <si>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</si>
  <si>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</si>
  <si>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</si>
  <si>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</si>
  <si>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</si>
  <si>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</si>
  <si>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</si>
  <si>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</si>
  <si>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</si>
  <si>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</si>
  <si>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</si>
  <si>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</si>
  <si>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</si>
  <si>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</si>
  <si>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</si>
  <si>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</si>
  <si>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</si>
  <si>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</si>
  <si>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</si>
  <si>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</si>
  <si>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</si>
  <si>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</si>
  <si>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</si>
  <si>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</si>
  <si>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</si>
  <si>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</si>
  <si>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</si>
  <si>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</si>
  <si>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</si>
  <si>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</si>
  <si>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</si>
  <si>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</si>
  <si>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</si>
  <si>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</si>
  <si>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</si>
  <si>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</si>
  <si>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</si>
  <si>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</si>
  <si>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</si>
  <si>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</si>
  <si>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</si>
  <si>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</si>
  <si>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</si>
  <si>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</si>
  <si>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</si>
  <si>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</si>
  <si>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</si>
  <si>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</si>
  <si>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</si>
  <si>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</si>
  <si>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</si>
  <si>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</si>
  <si>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</si>
  <si>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</si>
  <si>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</si>
  <si>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</si>
  <si>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</si>
  <si>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</si>
  <si>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</si>
  <si>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</si>
  <si>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</si>
  <si>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</si>
  <si>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</si>
  <si>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</si>
  <si>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</si>
  <si>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</si>
  <si>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</si>
  <si>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</si>
  <si>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</si>
  <si>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</si>
  <si>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</si>
  <si>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</si>
  <si>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</si>
  <si>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</si>
  <si>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</si>
  <si>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</si>
  <si>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</si>
  <si>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</si>
  <si>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</si>
  <si>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</si>
  <si>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</si>
  <si>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</si>
  <si>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</si>
  <si>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</si>
  <si>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</si>
  <si>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</si>
  <si>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</si>
  <si>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</si>
  <si>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</si>
  <si>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</si>
  <si>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</si>
  <si>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</si>
  <si>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</si>
  <si>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</si>
  <si>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</si>
  <si>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</si>
  <si>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</si>
  <si>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</si>
  <si>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</si>
  <si>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</si>
  <si>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</si>
  <si>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</si>
  <si>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</si>
  <si>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</si>
  <si>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</si>
  <si>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</si>
  <si>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</si>
  <si>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</si>
  <si>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</si>
  <si>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</si>
  <si>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</si>
  <si>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</si>
  <si>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</si>
  <si>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</si>
  <si>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</si>
  <si>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</si>
  <si>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</si>
  <si>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</si>
  <si>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</si>
  <si>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</si>
  <si>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</si>
  <si>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</si>
  <si>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</si>
  <si>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</si>
  <si>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</si>
  <si>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</si>
  <si>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</si>
  <si>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</si>
  <si>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</si>
  <si>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</si>
  <si>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</si>
  <si>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</si>
  <si>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</si>
  <si>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</si>
  <si>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</si>
  <si>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</si>
  <si>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</si>
  <si>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</si>
  <si>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</si>
  <si>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</si>
  <si>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</si>
  <si>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</si>
  <si>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</si>
  <si>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</si>
  <si>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</si>
  <si>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</si>
  <si>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</si>
  <si>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</si>
  <si>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</si>
  <si>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</si>
  <si>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</si>
  <si>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</si>
  <si>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</si>
  <si>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</si>
  <si>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</si>
  <si>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</si>
  <si>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</si>
  <si>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</si>
  <si>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</si>
  <si>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</si>
  <si>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</si>
  <si>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</si>
  <si>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</si>
  <si>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</si>
  <si>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</si>
  <si>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</si>
  <si>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</si>
  <si>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</si>
  <si>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</si>
  <si>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</si>
  <si>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</si>
  <si>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</si>
  <si>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</si>
  <si>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</si>
  <si>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</si>
  <si>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</si>
  <si>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</si>
  <si>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</si>
  <si>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</si>
  <si>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</si>
  <si>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</si>
  <si>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</si>
  <si>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</si>
  <si>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</si>
  <si>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</si>
  <si>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</si>
  <si>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</si>
  <si>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</si>
  <si>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</si>
  <si>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</si>
  <si>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</si>
  <si>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</si>
  <si>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</si>
  <si>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</si>
  <si>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</si>
  <si>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</si>
  <si>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</si>
  <si>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</si>
  <si>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</si>
  <si>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</si>
  <si>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</si>
  <si>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</si>
  <si>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</si>
  <si>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</si>
  <si>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</si>
  <si>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</si>
  <si>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</si>
  <si>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</si>
  <si>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</si>
  <si>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</si>
  <si>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</si>
  <si>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</si>
  <si>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</si>
  <si>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</si>
  <si>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</si>
  <si>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</si>
  <si>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</si>
  <si>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</si>
  <si>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</si>
  <si>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</si>
  <si>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</si>
  <si>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</si>
  <si>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</si>
  <si>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</si>
  <si>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</si>
  <si>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</si>
  <si>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</si>
  <si>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</si>
  <si>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</si>
  <si>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</si>
  <si>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</si>
  <si>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</si>
  <si>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</si>
  <si>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</si>
  <si>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</si>
  <si>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</si>
  <si>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</si>
  <si>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</si>
  <si>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</si>
  <si>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</si>
  <si>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</si>
  <si>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</si>
  <si>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</si>
  <si>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</si>
  <si>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</si>
  <si>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</si>
  <si>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</si>
  <si>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</si>
  <si>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</si>
  <si>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</si>
  <si>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</si>
  <si>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</si>
  <si>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</si>
  <si>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</si>
  <si>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</si>
  <si>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</si>
  <si>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</si>
  <si>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</si>
  <si>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</si>
  <si>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</si>
  <si>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</si>
  <si>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</si>
  <si>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</si>
  <si>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</si>
  <si>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</si>
  <si>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</si>
  <si>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</si>
  <si>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</si>
  <si>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</si>
  <si>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</si>
  <si>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</si>
  <si>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</si>
  <si>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</si>
  <si>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</si>
  <si>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</si>
  <si>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</si>
  <si>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</si>
  <si>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</si>
  <si>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</si>
  <si>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</si>
  <si>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</si>
  <si>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</si>
  <si>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</si>
  <si>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</si>
  <si>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</si>
  <si>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</si>
  <si>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</si>
  <si>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</si>
  <si>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</si>
  <si>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</si>
  <si>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</si>
  <si>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</si>
  <si>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</si>
  <si>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</si>
  <si>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</si>
  <si>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</si>
  <si>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</si>
  <si>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</si>
  <si>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</si>
  <si>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</si>
  <si>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</si>
  <si>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</si>
  <si>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</si>
  <si>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</si>
  <si>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</si>
  <si>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</si>
  <si>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</si>
  <si>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</si>
  <si>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</si>
  <si>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</si>
  <si>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</si>
  <si>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</si>
  <si>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</si>
  <si>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</si>
  <si>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</si>
  <si>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</si>
  <si>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</si>
  <si>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</si>
  <si>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</si>
  <si>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</si>
  <si>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</si>
  <si>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</si>
  <si>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</si>
  <si>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</si>
  <si>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</si>
  <si>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</si>
  <si>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</si>
  <si>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</si>
  <si>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</si>
  <si>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</si>
  <si>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</si>
  <si>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</si>
  <si>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</si>
  <si>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</si>
  <si>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</si>
  <si>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</si>
  <si>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</si>
  <si>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</si>
  <si>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</si>
  <si>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</si>
  <si>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</si>
  <si>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</si>
  <si>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</si>
  <si>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</si>
  <si>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</si>
  <si>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</si>
  <si>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</si>
  <si>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</si>
  <si>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</si>
  <si>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</si>
  <si>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</si>
  <si>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</si>
  <si>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</si>
  <si>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</si>
  <si>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</si>
  <si>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</si>
  <si>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</si>
  <si>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</si>
  <si>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</si>
  <si>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</si>
  <si>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</si>
  <si>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</si>
  <si>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</si>
  <si>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</si>
  <si>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</si>
  <si>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</si>
  <si>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</si>
  <si>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</si>
  <si>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</si>
  <si>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</si>
  <si>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</si>
  <si>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</si>
  <si>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</si>
  <si>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</si>
  <si>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</si>
  <si>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</si>
  <si>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</si>
  <si>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</si>
  <si>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</si>
  <si>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</si>
  <si>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</si>
  <si>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</si>
  <si>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</si>
  <si>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</si>
  <si>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</si>
  <si>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</si>
  <si>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</si>
  <si>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</si>
  <si>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</si>
  <si>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</si>
  <si>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</si>
  <si>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</si>
  <si>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</si>
  <si>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</si>
  <si>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</si>
  <si>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</si>
  <si>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</si>
  <si>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</si>
  <si>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</si>
  <si>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</si>
  <si>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</si>
  <si>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</si>
  <si>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</si>
  <si>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</si>
  <si>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</si>
  <si>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</si>
  <si>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</si>
  <si>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</si>
  <si>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</si>
  <si>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</si>
  <si>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</si>
  <si>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</si>
  <si>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</si>
  <si>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</si>
  <si>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</si>
  <si>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</si>
  <si>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</si>
  <si>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</si>
  <si>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</si>
  <si>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</si>
  <si>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</si>
  <si>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</si>
  <si>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</si>
  <si>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</si>
  <si>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</si>
  <si>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</si>
  <si>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</si>
  <si>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</si>
  <si>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</si>
  <si>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</si>
  <si>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</si>
  <si>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</si>
  <si>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</si>
  <si>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</si>
  <si>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</si>
  <si>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</si>
  <si>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</si>
  <si>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</si>
  <si>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</si>
  <si>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</si>
  <si>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</si>
  <si>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</si>
  <si>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</si>
  <si>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</si>
  <si>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</si>
  <si>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</si>
  <si>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</si>
  <si>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</si>
  <si>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</si>
  <si>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</si>
  <si>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</si>
  <si>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</si>
  <si>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</si>
  <si>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</si>
  <si>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</si>
  <si>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</si>
  <si>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</si>
  <si>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</si>
  <si>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</si>
  <si>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</si>
  <si>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</si>
  <si>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</si>
  <si>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</si>
  <si>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</si>
  <si>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</si>
  <si>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</si>
  <si>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</si>
  <si>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</si>
  <si>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</si>
  <si>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</si>
  <si>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</si>
  <si>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</si>
  <si>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</si>
  <si>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</si>
  <si>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</si>
  <si>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</si>
  <si>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</si>
  <si>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</si>
  <si>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</si>
  <si>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</si>
  <si>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</si>
  <si>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</si>
  <si>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</si>
  <si>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</si>
  <si>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</si>
  <si>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</si>
  <si>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</si>
  <si>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</si>
  <si>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</si>
  <si>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</si>
  <si>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</si>
  <si>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</si>
  <si>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</si>
  <si>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</si>
  <si>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</si>
  <si>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</si>
  <si>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</si>
  <si>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</si>
  <si>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</si>
  <si>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</si>
  <si>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</si>
  <si>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</si>
  <si>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</si>
  <si>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</si>
  <si>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</si>
  <si>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</si>
  <si>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</si>
  <si>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</si>
  <si>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</si>
  <si>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</si>
  <si>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</si>
  <si>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</si>
  <si>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</si>
  <si>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</si>
  <si>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</si>
  <si>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</si>
  <si>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</si>
  <si>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</si>
  <si>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</si>
  <si>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</si>
  <si>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</si>
  <si>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</si>
  <si>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</si>
  <si>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</si>
  <si>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</si>
  <si>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</si>
  <si>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</si>
  <si>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</si>
  <si>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</si>
  <si>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</si>
  <si>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</si>
  <si>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</si>
  <si>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</si>
  <si>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</si>
  <si>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</si>
  <si>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</si>
  <si>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</si>
  <si>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</si>
  <si>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</si>
  <si>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</si>
  <si>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</si>
  <si>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</si>
  <si>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</si>
  <si>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</si>
  <si>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</si>
  <si>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</si>
  <si>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</si>
  <si>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</si>
  <si>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</si>
  <si>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</si>
  <si>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</si>
  <si>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</si>
  <si>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</si>
  <si>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</si>
  <si>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</si>
  <si>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</si>
  <si>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</si>
  <si>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</si>
  <si>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</si>
  <si>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</si>
  <si>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</si>
  <si>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</si>
  <si>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</si>
  <si>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</si>
  <si>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</si>
  <si>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</si>
  <si>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</si>
  <si>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</si>
  <si>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</si>
  <si>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</si>
  <si>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</si>
  <si>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</si>
  <si>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</si>
  <si>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</si>
  <si>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</si>
  <si>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</si>
  <si>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</si>
  <si>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</si>
  <si>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</si>
  <si>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</si>
  <si>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</si>
  <si>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</si>
  <si>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</si>
  <si>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</si>
  <si>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</si>
  <si>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</si>
  <si>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</si>
  <si>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</si>
  <si>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</si>
  <si>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</si>
  <si>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</si>
  <si>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</si>
  <si>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</si>
  <si>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</si>
  <si>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</si>
  <si>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</si>
  <si>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</si>
  <si>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</si>
  <si>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</si>
  <si>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</si>
  <si>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</si>
  <si>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</si>
  <si>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</si>
  <si>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</si>
  <si>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</si>
  <si>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</si>
  <si>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</si>
  <si>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</si>
  <si>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</si>
  <si>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</si>
  <si>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</si>
  <si>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</si>
  <si>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</si>
  <si>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</si>
  <si>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</si>
  <si>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</si>
  <si>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</si>
  <si>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</si>
  <si>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</si>
  <si>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</si>
  <si>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</si>
  <si>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</si>
  <si>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</si>
  <si>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</si>
  <si>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</si>
  <si>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</si>
  <si>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</si>
  <si>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</si>
  <si>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</si>
  <si>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</si>
  <si>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</si>
  <si>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</si>
  <si>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</si>
  <si>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</si>
  <si>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</si>
  <si>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</si>
  <si>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</si>
  <si>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</si>
  <si>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</si>
  <si>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</si>
  <si>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</si>
  <si>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</si>
  <si>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</si>
  <si>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</si>
  <si>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</si>
  <si>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</si>
  <si>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</si>
  <si>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</si>
  <si>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</si>
  <si>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</si>
  <si>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</si>
  <si>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</si>
  <si>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</si>
  <si>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</si>
  <si>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</si>
  <si>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</si>
  <si>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</si>
  <si>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</si>
  <si>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</si>
  <si>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</si>
  <si>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</si>
  <si>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</si>
  <si>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</si>
  <si>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</si>
  <si>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</si>
  <si>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</si>
  <si>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</si>
  <si>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</si>
  <si>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</si>
  <si>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</si>
  <si>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</si>
  <si>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</si>
  <si>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</si>
  <si>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</si>
  <si>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</si>
  <si>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</si>
  <si>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</si>
  <si>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</si>
  <si>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</si>
  <si>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</si>
  <si>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</si>
  <si>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</si>
  <si>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</si>
  <si>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</si>
  <si>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</si>
  <si>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</si>
  <si>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</si>
  <si>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</si>
  <si>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</si>
  <si>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</si>
  <si>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</si>
  <si>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</si>
  <si>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</si>
  <si>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</si>
  <si>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</si>
  <si>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</si>
  <si>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</si>
  <si>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</si>
  <si>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</si>
  <si>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</si>
  <si>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</si>
  <si>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</si>
  <si>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</si>
  <si>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</si>
  <si>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</si>
  <si>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</si>
  <si>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</si>
  <si>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</si>
  <si>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</si>
  <si>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</si>
  <si>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</si>
  <si>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</si>
  <si>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</si>
  <si>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</si>
  <si>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</si>
  <si>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</si>
  <si>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</si>
  <si>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</si>
  <si>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</si>
  <si>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</si>
  <si>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</si>
  <si>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</si>
  <si>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</si>
  <si>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</si>
  <si>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</si>
  <si>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</si>
  <si>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</si>
  <si>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</si>
  <si>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</si>
  <si>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</si>
  <si>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</si>
  <si>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</si>
  <si>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</si>
  <si>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</si>
  <si>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</si>
  <si>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</si>
  <si>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</si>
  <si>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</si>
  <si>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</si>
  <si>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</si>
  <si>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</si>
  <si>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</si>
  <si>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</si>
  <si>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</si>
  <si>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</si>
  <si>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</si>
  <si>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</si>
  <si>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</si>
  <si>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</si>
  <si>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</si>
  <si>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</si>
  <si>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</si>
  <si>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</si>
  <si>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</si>
  <si>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</si>
  <si>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</si>
  <si>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</si>
  <si>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</si>
  <si>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</si>
  <si>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</si>
  <si>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</si>
  <si>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</si>
  <si>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</si>
  <si>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</si>
  <si>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</si>
  <si>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</si>
  <si>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</si>
  <si>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</si>
  <si>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</si>
  <si>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</si>
  <si>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</si>
  <si>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</si>
  <si>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</si>
  <si>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</si>
  <si>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</si>
  <si>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</si>
  <si>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</si>
  <si>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</si>
  <si>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</si>
  <si>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</si>
  <si>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</si>
  <si>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</si>
  <si>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</si>
  <si>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</si>
  <si>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</si>
  <si>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</si>
  <si>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</si>
  <si>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</si>
  <si>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</si>
  <si>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</si>
  <si>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</si>
  <si>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</si>
  <si>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</si>
  <si>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</si>
  <si>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</si>
  <si>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</si>
  <si>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</si>
  <si>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</si>
  <si>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</si>
  <si>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</si>
  <si>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</si>
  <si>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</si>
  <si>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</si>
  <si>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</si>
  <si>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</si>
  <si>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</si>
  <si>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</si>
  <si>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</si>
  <si>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</si>
  <si>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</si>
  <si>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</si>
  <si>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</si>
  <si>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</si>
  <si>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</si>
  <si>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</si>
  <si>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</si>
  <si>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</si>
  <si>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</si>
  <si>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</si>
  <si>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</si>
  <si>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</si>
  <si>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</si>
  <si>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</si>
  <si>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</si>
  <si>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</si>
  <si>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</si>
  <si>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</si>
  <si>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</si>
  <si>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</si>
  <si>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</si>
  <si>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</si>
  <si>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</si>
  <si>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</si>
  <si>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</si>
  <si>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</si>
  <si>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</si>
  <si>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</si>
  <si>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</si>
  <si>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</si>
  <si>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</si>
  <si>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</si>
  <si>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</si>
  <si>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</si>
  <si>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</si>
  <si>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</si>
  <si>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</si>
  <si>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</si>
  <si>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</si>
  <si>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</si>
  <si>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</si>
  <si>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</si>
  <si>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</si>
  <si>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</si>
  <si>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</si>
  <si>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</si>
  <si>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</si>
  <si>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</si>
  <si>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</si>
  <si>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</si>
  <si>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</si>
  <si>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</si>
  <si>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</si>
  <si>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</si>
  <si>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</si>
  <si>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</si>
  <si>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</si>
  <si>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</si>
  <si>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</si>
  <si>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</si>
  <si>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</si>
  <si>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</si>
  <si>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</si>
  <si>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</si>
  <si>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</si>
  <si>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</si>
  <si>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</si>
  <si>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</si>
  <si>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</si>
  <si>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</si>
  <si>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</si>
  <si>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</si>
  <si>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</si>
  <si>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</si>
  <si>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</si>
  <si>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</si>
  <si>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</si>
  <si>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</si>
  <si>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</si>
  <si>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</si>
  <si>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</si>
  <si>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</si>
  <si>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</si>
  <si>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</si>
  <si>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</si>
  <si>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</si>
  <si>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</si>
  <si>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</si>
  <si>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</si>
  <si>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</si>
  <si>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</si>
  <si>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</si>
  <si>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</si>
  <si>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</si>
  <si>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</si>
  <si>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</si>
  <si>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</si>
  <si>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</si>
  <si>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</si>
  <si>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</si>
  <si>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</si>
  <si>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</si>
  <si>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</si>
  <si>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</si>
  <si>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</si>
  <si>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</si>
  <si>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</si>
  <si>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</si>
  <si>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</si>
  <si>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</si>
  <si>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</si>
  <si>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</si>
  <si>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</si>
  <si>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</si>
  <si>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</si>
  <si>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</si>
  <si>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</si>
  <si>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</si>
  <si>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</si>
  <si>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</si>
  <si>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</si>
  <si>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</si>
  <si>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</si>
  <si>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</si>
  <si>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</si>
  <si>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</si>
  <si>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</si>
  <si>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</si>
  <si>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</si>
  <si>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</si>
  <si>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</si>
  <si>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</si>
  <si>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</si>
  <si>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</si>
  <si>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</si>
  <si>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</si>
  <si>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</si>
  <si>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</si>
  <si>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</si>
  <si>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</si>
  <si>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</si>
  <si>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</si>
  <si>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</si>
  <si>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</si>
  <si>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</si>
  <si>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</si>
  <si>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</si>
  <si>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</si>
  <si>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</si>
  <si>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</si>
  <si>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</si>
  <si>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</si>
  <si>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</si>
  <si>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</si>
  <si>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</si>
  <si>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</si>
  <si>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</si>
  <si>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</si>
  <si>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</si>
  <si>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</si>
  <si>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</si>
  <si>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</si>
  <si>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</si>
  <si>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</si>
  <si>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</si>
  <si>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</si>
  <si>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</si>
  <si>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</si>
  <si>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</si>
  <si>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</si>
  <si>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</si>
  <si>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</si>
  <si>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</si>
  <si>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</si>
  <si>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</si>
  <si>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</si>
  <si>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</si>
  <si>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</si>
  <si>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</si>
  <si>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</si>
  <si>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</si>
  <si>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</si>
  <si>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</si>
  <si>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</si>
  <si>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</si>
  <si>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</si>
  <si>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</si>
  <si>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</si>
  <si>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</si>
  <si>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</si>
  <si>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</si>
  <si>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</si>
  <si>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</si>
  <si>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</si>
  <si>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</si>
  <si>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</si>
  <si>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</si>
  <si>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</si>
  <si>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</si>
  <si>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</si>
  <si>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</si>
  <si>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</si>
  <si>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</si>
  <si>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</si>
  <si>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</si>
  <si>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</si>
  <si>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</si>
  <si>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</si>
  <si>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</si>
  <si>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</si>
  <si>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</si>
  <si>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</si>
  <si>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</si>
  <si>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</si>
  <si>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</si>
  <si>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</si>
  <si>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</si>
  <si>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</si>
  <si>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</si>
  <si>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</si>
  <si>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</si>
  <si>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</si>
  <si>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</si>
  <si>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</si>
  <si>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</si>
  <si>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</si>
  <si>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</si>
  <si>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</si>
  <si>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</si>
  <si>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</si>
  <si>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</si>
  <si>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</si>
  <si>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</si>
  <si>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</si>
  <si>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</si>
  <si>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</si>
  <si>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</si>
  <si>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</si>
  <si>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</si>
  <si>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</si>
  <si>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</si>
  <si>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</si>
  <si>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</si>
  <si>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</si>
  <si>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</si>
  <si>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</si>
  <si>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</si>
  <si>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</si>
  <si>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</si>
  <si>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</si>
  <si>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</si>
  <si>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</si>
  <si>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</si>
  <si>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</si>
  <si>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</si>
  <si>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</si>
  <si>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</si>
  <si>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</si>
  <si>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</si>
  <si>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</si>
  <si>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</si>
  <si>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</si>
  <si>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</si>
  <si>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</si>
  <si>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</si>
  <si>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</si>
  <si>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</si>
  <si>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</si>
  <si>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</si>
  <si>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</si>
  <si>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</si>
  <si>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</si>
  <si>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</si>
  <si>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</si>
  <si>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</si>
  <si>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</si>
  <si>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</si>
  <si>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</si>
  <si>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</si>
  <si>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</si>
  <si>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</si>
  <si>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</si>
  <si>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</si>
  <si>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</si>
  <si>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</si>
  <si>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</si>
  <si>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</si>
  <si>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</si>
  <si>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</si>
  <si>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</si>
  <si>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</si>
  <si>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</si>
  <si>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</si>
  <si>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</si>
  <si>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</si>
  <si>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</si>
  <si>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</si>
  <si>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</si>
  <si>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</si>
  <si>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</si>
  <si>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</si>
  <si>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</si>
  <si>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</si>
  <si>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</si>
  <si>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</si>
  <si>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</si>
  <si>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</si>
  <si>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</si>
  <si>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</si>
  <si>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</si>
  <si>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</si>
  <si>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</si>
  <si>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</si>
  <si>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</si>
  <si>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</si>
  <si>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</si>
  <si>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</si>
  <si>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</si>
  <si>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</si>
  <si>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</si>
  <si>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</si>
  <si>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</si>
  <si>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</si>
  <si>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</si>
  <si>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</si>
  <si>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</si>
  <si>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</si>
  <si>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</si>
  <si>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</si>
  <si>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</si>
  <si>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</si>
  <si>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</si>
  <si>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</si>
  <si>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</si>
  <si>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</si>
  <si>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</si>
  <si>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</si>
  <si>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</si>
  <si>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</si>
  <si>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</si>
  <si>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</si>
  <si>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</si>
  <si>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</si>
  <si>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</si>
  <si>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</si>
  <si>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</si>
  <si>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</si>
  <si>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</si>
  <si>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</si>
  <si>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</si>
  <si>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</si>
  <si>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</si>
  <si>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</si>
  <si>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</si>
  <si>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</si>
  <si>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</si>
  <si>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</si>
  <si>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</si>
  <si>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</si>
  <si>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</si>
  <si>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</si>
  <si>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</si>
  <si>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</si>
  <si>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</si>
  <si>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</si>
  <si>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</si>
  <si>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</si>
  <si>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</si>
  <si>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</si>
  <si>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</si>
  <si>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</si>
  <si>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</si>
  <si>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</si>
  <si>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</si>
  <si>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</si>
  <si>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</si>
  <si>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</si>
  <si>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</si>
  <si>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</si>
  <si>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</si>
  <si>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</si>
  <si>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</si>
  <si>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</si>
  <si>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</si>
  <si>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</si>
  <si>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</si>
  <si>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</si>
  <si>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</si>
  <si>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</si>
  <si>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</si>
  <si>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</si>
  <si>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</si>
  <si>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</si>
  <si>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</si>
  <si>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</si>
  <si>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</si>
  <si>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</si>
  <si>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</si>
  <si>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</si>
  <si>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</si>
  <si>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</si>
  <si>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</si>
  <si>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</si>
  <si>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</si>
  <si>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</si>
  <si>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</si>
  <si>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</si>
  <si>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</si>
  <si>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</si>
  <si>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</si>
  <si>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</si>
  <si>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</si>
  <si>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</si>
  <si>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</si>
  <si>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</si>
  <si>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</si>
  <si>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</si>
  <si>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</si>
  <si>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</si>
  <si>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</si>
  <si>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</si>
  <si>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</si>
  <si>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</si>
  <si>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</si>
  <si>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</si>
  <si>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</si>
  <si>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</si>
  <si>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</si>
  <si>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</si>
  <si>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</si>
  <si>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</si>
  <si>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</si>
  <si>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</si>
  <si>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</si>
  <si>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</si>
  <si>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</si>
  <si>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</si>
  <si>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</si>
  <si>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</si>
  <si>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</si>
  <si>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</si>
  <si>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</si>
  <si>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</si>
  <si>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</si>
  <si>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</si>
  <si>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</si>
  <si>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</si>
  <si>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</si>
  <si>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</si>
  <si>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</si>
  <si>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</si>
  <si>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</si>
  <si>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</si>
  <si>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</si>
  <si>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</si>
  <si>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</si>
  <si>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</si>
  <si>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</si>
  <si>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</si>
  <si>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</si>
  <si>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</si>
  <si>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</si>
  <si>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</si>
  <si>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</si>
  <si>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</si>
  <si>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</si>
  <si>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</si>
  <si>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</si>
  <si>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</si>
  <si>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</si>
  <si>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</si>
  <si>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</si>
  <si>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</si>
  <si>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</si>
  <si>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</si>
  <si>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</si>
  <si>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</si>
  <si>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</si>
  <si>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</si>
  <si>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</si>
  <si>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</si>
  <si>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</si>
  <si>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</si>
  <si>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</si>
  <si>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</si>
  <si>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</si>
  <si>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</si>
  <si>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</si>
  <si>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</si>
  <si>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</si>
  <si>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</si>
  <si>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</si>
  <si>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</si>
  <si>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</si>
  <si>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</si>
  <si>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</si>
  <si>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</si>
  <si>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</si>
  <si>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</si>
  <si>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</si>
  <si>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</si>
  <si>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</si>
  <si>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</si>
  <si>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</si>
  <si>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</si>
  <si>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</si>
  <si>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</si>
  <si>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</si>
  <si>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</si>
  <si>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</si>
  <si>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</si>
  <si>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</si>
  <si>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</si>
  <si>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</si>
  <si>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</si>
  <si>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</si>
  <si>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</si>
  <si>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</si>
  <si>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</si>
  <si>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</si>
  <si>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</si>
  <si>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</si>
  <si>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</si>
  <si>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</si>
  <si>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</si>
  <si>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</si>
  <si>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</si>
  <si>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</si>
  <si>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</si>
  <si>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</si>
  <si>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</si>
  <si>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</si>
  <si>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</si>
  <si>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</si>
  <si>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</si>
  <si>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</si>
  <si>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</si>
  <si>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</si>
  <si>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</si>
  <si>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</si>
  <si>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</si>
  <si>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</si>
  <si>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</si>
  <si>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</si>
  <si>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</si>
  <si>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</si>
  <si>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</si>
  <si>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</si>
  <si>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</si>
  <si>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</si>
  <si>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</si>
  <si>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</si>
  <si>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</si>
  <si>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</si>
  <si>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</si>
  <si>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</si>
  <si>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</si>
  <si>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</si>
  <si>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</si>
  <si>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</si>
  <si>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</si>
  <si>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</si>
  <si>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</si>
  <si>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</si>
  <si>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</si>
  <si>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</si>
  <si>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</si>
  <si>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</si>
  <si>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</si>
  <si>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</si>
  <si>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</si>
  <si>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</si>
  <si>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</si>
  <si>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</si>
  <si>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</si>
  <si>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</si>
  <si>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</si>
  <si>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</si>
  <si>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</si>
  <si>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</si>
  <si>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</si>
  <si>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</si>
  <si>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</si>
  <si>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</si>
  <si>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</si>
  <si>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</si>
  <si>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</si>
  <si>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</si>
  <si>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</si>
  <si>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</si>
  <si>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</si>
  <si>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</si>
  <si>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</si>
  <si>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</si>
  <si>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</si>
  <si>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</si>
  <si>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</si>
  <si>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</si>
  <si>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</si>
  <si>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</si>
  <si>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</si>
  <si>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</si>
  <si>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</si>
  <si>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</si>
  <si>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</si>
  <si>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</si>
  <si>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</si>
  <si>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</si>
  <si>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</si>
  <si>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</si>
  <si>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</si>
  <si>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</si>
  <si>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</si>
  <si>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</si>
  <si>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</si>
  <si>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</si>
  <si>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</si>
  <si>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</si>
  <si>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</si>
  <si>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</si>
  <si>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</si>
  <si>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</si>
  <si>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</si>
  <si>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</si>
  <si>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</si>
  <si>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</si>
  <si>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</si>
  <si>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</si>
  <si>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</si>
  <si>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</si>
  <si>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</si>
  <si>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</si>
  <si>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</si>
  <si>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</si>
  <si>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</si>
  <si>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</si>
  <si>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</si>
  <si>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</si>
  <si>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</si>
  <si>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</si>
  <si>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</si>
  <si>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</si>
  <si>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</si>
  <si>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</si>
  <si>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</si>
  <si>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</si>
  <si>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</si>
  <si>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</si>
  <si>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</si>
  <si>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</si>
  <si>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</si>
  <si>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</si>
  <si>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</si>
  <si>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</si>
  <si>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</si>
  <si>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</si>
  <si>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</si>
  <si>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</si>
  <si>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</si>
  <si>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</si>
  <si>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</si>
  <si>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</si>
  <si>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</si>
  <si>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</si>
  <si>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</si>
  <si>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</si>
  <si>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</si>
  <si>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</si>
  <si>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</si>
  <si>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</si>
  <si>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</si>
  <si>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</si>
  <si>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</si>
  <si>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</si>
  <si>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</si>
  <si>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</si>
  <si>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</si>
  <si>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</si>
  <si>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</si>
  <si>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</si>
  <si>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</si>
  <si>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</si>
  <si>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</si>
  <si>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</si>
  <si>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</si>
  <si>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</si>
  <si>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</si>
  <si>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</si>
  <si>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</si>
  <si>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</si>
  <si>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</si>
  <si>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</si>
  <si>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</si>
  <si>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</si>
  <si>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</si>
  <si>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</si>
  <si>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</si>
  <si>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</si>
  <si>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</si>
  <si>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</si>
  <si>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</si>
  <si>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</si>
  <si>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</si>
  <si>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</si>
  <si>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</si>
  <si>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</si>
  <si>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</si>
  <si>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</si>
  <si>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</si>
  <si>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</si>
  <si>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</si>
  <si>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</si>
  <si>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</si>
  <si>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</si>
  <si>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</si>
  <si>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</si>
  <si>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</si>
  <si>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</si>
  <si>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</si>
  <si>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</si>
  <si>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</si>
  <si>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</si>
  <si>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</si>
  <si>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</si>
  <si>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</si>
  <si>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</si>
  <si>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</si>
  <si>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</si>
  <si>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</si>
  <si>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</si>
  <si>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</si>
  <si>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</si>
  <si>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</si>
  <si>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</si>
  <si>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</si>
  <si>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</si>
  <si>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</si>
  <si>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</si>
  <si>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</si>
  <si>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</si>
  <si>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</si>
  <si>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</si>
  <si>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</si>
  <si>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</si>
  <si>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</si>
  <si>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</si>
  <si>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</si>
  <si>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</si>
  <si>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</si>
  <si>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</si>
  <si>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</si>
  <si>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</si>
  <si>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</si>
  <si>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</si>
  <si>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</si>
  <si>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</si>
  <si>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</si>
  <si>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</si>
  <si>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</si>
  <si>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</si>
  <si>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</si>
  <si>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</si>
  <si>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</si>
  <si>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</si>
  <si>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</si>
  <si>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</si>
  <si>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</si>
  <si>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</si>
  <si>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</si>
  <si>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</si>
  <si>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</si>
  <si>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</si>
  <si>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</si>
  <si>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</si>
  <si>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</si>
  <si>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</si>
  <si>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</si>
  <si>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</si>
  <si>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</si>
  <si>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</si>
  <si>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</si>
  <si>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</si>
  <si>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</si>
  <si>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</si>
  <si>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</si>
  <si>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</si>
  <si>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</si>
  <si>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</si>
  <si>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</si>
  <si>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</si>
  <si>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</si>
  <si>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</si>
  <si>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</si>
  <si>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</si>
  <si>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</si>
  <si>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</si>
  <si>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</si>
  <si>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</si>
  <si>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</si>
  <si>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</si>
  <si>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</si>
  <si>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</si>
  <si>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</si>
  <si>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</si>
  <si>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</si>
  <si>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</si>
  <si>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</si>
  <si>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</si>
  <si>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</si>
  <si>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</si>
  <si>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</si>
  <si>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</si>
  <si>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</si>
  <si>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</si>
  <si>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</si>
  <si>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</si>
  <si>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</si>
  <si>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</si>
  <si>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</si>
  <si>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</si>
  <si>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</si>
  <si>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</si>
  <si>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</si>
  <si>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</si>
  <si>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</si>
  <si>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</si>
  <si>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</si>
  <si>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</si>
  <si>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</si>
  <si>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</si>
  <si>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</si>
  <si>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</si>
  <si>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</si>
  <si>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</si>
  <si>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</si>
  <si>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</si>
  <si>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</si>
  <si>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</si>
  <si>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</si>
  <si>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</si>
  <si>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</si>
  <si>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</si>
  <si>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</si>
  <si>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</si>
  <si>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</si>
  <si>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</si>
  <si>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</si>
  <si>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</si>
  <si>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</si>
  <si>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</si>
  <si>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</si>
  <si>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</si>
  <si>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</si>
  <si>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</si>
  <si>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</si>
  <si>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</si>
  <si>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</si>
  <si>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</si>
  <si>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</si>
  <si>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</si>
  <si>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</si>
  <si>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</si>
  <si>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</si>
  <si>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</si>
  <si>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</si>
  <si>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</si>
  <si>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</si>
  <si>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</si>
  <si>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</si>
  <si>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</si>
  <si>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</si>
  <si>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</si>
  <si>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</si>
  <si>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</si>
  <si>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</si>
  <si>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</si>
  <si>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</si>
  <si>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</si>
  <si>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</si>
  <si>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</si>
  <si>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</si>
  <si>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</si>
  <si>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</si>
  <si>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</si>
  <si>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</si>
  <si>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</si>
  <si>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</si>
  <si>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</si>
  <si>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</si>
  <si>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</si>
  <si>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</si>
  <si>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</si>
  <si>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</si>
  <si>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</si>
  <si>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</si>
  <si>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</si>
  <si>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</si>
  <si>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</si>
  <si>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</si>
  <si>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</si>
  <si>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</si>
  <si>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</si>
  <si>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</si>
  <si>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</si>
  <si>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</si>
  <si>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</si>
  <si>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</si>
  <si>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</si>
  <si>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</si>
  <si>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</si>
  <si>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</si>
  <si>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</si>
  <si>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</si>
  <si>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</si>
  <si>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</si>
  <si>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</si>
  <si>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</si>
  <si>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</si>
  <si>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</si>
  <si>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</si>
  <si>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</si>
  <si>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</si>
  <si>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</si>
  <si>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</si>
  <si>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</si>
  <si>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</si>
  <si>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</si>
  <si>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</si>
  <si>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</si>
  <si>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</si>
  <si>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</si>
  <si>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</si>
  <si>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</si>
  <si>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</si>
  <si>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</si>
  <si>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</si>
  <si>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</si>
  <si>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</si>
  <si>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</si>
  <si>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</si>
  <si>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</si>
  <si>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</si>
  <si>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</si>
  <si>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</si>
  <si>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</si>
  <si>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</si>
  <si>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</si>
  <si>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</si>
  <si>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</si>
  <si>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</si>
  <si>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</si>
  <si>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</si>
  <si>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</si>
  <si>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</si>
  <si>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</si>
  <si>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</si>
  <si>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</si>
  <si>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</si>
  <si>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</si>
  <si>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</si>
  <si>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</si>
  <si>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</si>
  <si>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</si>
  <si>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</si>
  <si>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</si>
  <si>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</si>
  <si>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</si>
  <si>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</si>
  <si>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</si>
  <si>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</si>
  <si>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</si>
  <si>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</si>
  <si>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</si>
  <si>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</si>
  <si>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</si>
  <si>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</si>
  <si>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</si>
  <si>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</si>
  <si>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</si>
  <si>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</si>
  <si>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</si>
  <si>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</si>
  <si>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</si>
  <si>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</si>
  <si>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</si>
  <si>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</si>
  <si>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</si>
  <si>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</si>
  <si>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</si>
  <si>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</si>
  <si>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</si>
  <si>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</si>
  <si>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</si>
  <si>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</si>
  <si>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</si>
  <si>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</si>
  <si>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</si>
  <si>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</si>
  <si>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</si>
  <si>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</si>
  <si>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</si>
  <si>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</si>
  <si>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</si>
  <si>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</si>
  <si>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</si>
  <si>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</si>
  <si>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</si>
  <si>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</si>
  <si>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</si>
  <si>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</si>
  <si>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</si>
  <si>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</si>
  <si>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</si>
  <si>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</si>
  <si>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</si>
  <si>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</si>
  <si>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</si>
  <si>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</si>
  <si>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</si>
  <si>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</si>
  <si>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</si>
  <si>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</si>
  <si>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</si>
  <si>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</si>
  <si>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</si>
  <si>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</si>
  <si>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</si>
  <si>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</si>
  <si>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</si>
  <si>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</si>
  <si>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</si>
  <si>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</si>
  <si>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</si>
  <si>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</si>
  <si>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</si>
  <si>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</si>
  <si>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</si>
  <si>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</si>
  <si>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</si>
  <si>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</si>
  <si>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</si>
  <si>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</si>
  <si>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</si>
  <si>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</si>
  <si>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</si>
  <si>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</si>
  <si>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</si>
  <si>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</si>
  <si>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</si>
  <si>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</si>
  <si>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</si>
  <si>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</si>
  <si>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</si>
  <si>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</si>
  <si>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</si>
  <si>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</si>
  <si>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</si>
  <si>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</si>
  <si>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</si>
  <si>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</si>
  <si>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</si>
  <si>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</si>
  <si>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</si>
  <si>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</si>
  <si>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</si>
  <si>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</si>
  <si>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</si>
  <si>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</si>
  <si>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</si>
  <si>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</si>
  <si>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</si>
  <si>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</si>
  <si>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</si>
  <si>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</si>
  <si>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</si>
  <si>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</si>
  <si>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</si>
  <si>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</si>
  <si>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</si>
  <si>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</si>
  <si>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</si>
  <si>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</si>
  <si>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</si>
  <si>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</si>
  <si>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</si>
  <si>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</si>
  <si>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</si>
  <si>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</si>
  <si>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</si>
  <si>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</si>
  <si>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</si>
  <si>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</si>
  <si>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</si>
  <si>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</si>
  <si>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</si>
  <si>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</si>
  <si>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</si>
  <si>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</si>
  <si>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</si>
  <si>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</si>
  <si>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</si>
  <si>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</si>
  <si>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</si>
  <si>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</si>
  <si>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</si>
  <si>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</si>
  <si>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</si>
  <si>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</si>
  <si>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</si>
  <si>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</si>
  <si>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</si>
  <si>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</si>
  <si>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</si>
  <si>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</si>
  <si>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</si>
  <si>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</si>
  <si>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</si>
  <si>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</si>
  <si>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</si>
  <si>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</si>
  <si>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</si>
  <si>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</si>
  <si>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</si>
  <si>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</si>
  <si>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</si>
  <si>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</si>
  <si>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</si>
  <si>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</si>
  <si>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</si>
  <si>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</si>
  <si>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</si>
  <si>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</si>
  <si>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</si>
  <si>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</si>
  <si>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</si>
  <si>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</si>
  <si>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</si>
  <si>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</si>
  <si>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</si>
  <si>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</si>
  <si>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</si>
  <si>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</si>
  <si>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</si>
  <si>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</si>
  <si>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</si>
  <si>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</si>
  <si>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</si>
  <si>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</si>
  <si>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</si>
  <si>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</si>
  <si>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</si>
  <si>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</si>
  <si>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</si>
  <si>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</si>
  <si>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</si>
  <si>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</si>
  <si>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</si>
  <si>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</si>
  <si>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</si>
  <si>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</si>
  <si>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</si>
  <si>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</si>
  <si>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</si>
  <si>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</si>
  <si>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</si>
  <si>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</si>
  <si>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</si>
  <si>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</si>
  <si>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</si>
  <si>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</si>
  <si>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</si>
  <si>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</si>
  <si>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</si>
  <si>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</si>
  <si>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</si>
  <si>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</si>
  <si>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</si>
  <si>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</si>
  <si>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</si>
  <si>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</si>
  <si>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</si>
  <si>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</si>
  <si>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</si>
  <si>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</si>
  <si>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</si>
  <si>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</si>
  <si>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</si>
  <si>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</si>
  <si>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</si>
  <si>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</si>
  <si>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</si>
  <si>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</si>
  <si>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</si>
  <si>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</si>
  <si>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</si>
  <si>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</si>
  <si>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</si>
  <si>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</si>
  <si>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</si>
  <si>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</si>
  <si>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</si>
  <si>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</si>
  <si>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</si>
  <si>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</si>
  <si>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</si>
  <si>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</si>
  <si>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</si>
  <si>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</si>
  <si>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</si>
  <si>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</si>
  <si>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</si>
  <si>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</si>
  <si>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</si>
  <si>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</si>
  <si>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</si>
  <si>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</si>
  <si>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</si>
  <si>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</si>
  <si>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</si>
  <si>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</si>
  <si>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</si>
  <si>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</si>
  <si>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</si>
  <si>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</si>
  <si>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</si>
  <si>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</si>
  <si>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</si>
  <si>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</si>
  <si>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</si>
  <si>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</si>
  <si>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</si>
  <si>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</si>
  <si>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</si>
  <si>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</si>
  <si>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</si>
  <si>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</si>
  <si>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</si>
  <si>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</si>
  <si>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</si>
  <si>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</si>
  <si>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</si>
  <si>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</si>
  <si>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</si>
  <si>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</si>
  <si>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</si>
  <si>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</si>
  <si>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</si>
  <si>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</si>
  <si>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</si>
  <si>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</si>
  <si>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</si>
  <si>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</si>
  <si>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</si>
  <si>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</si>
  <si>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</si>
  <si>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</si>
  <si>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</si>
  <si>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</si>
  <si>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</si>
  <si>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</si>
  <si>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</si>
  <si>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</si>
  <si>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</si>
  <si>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</si>
  <si>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</si>
  <si>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</si>
  <si>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</si>
  <si>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</si>
  <si>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</si>
  <si>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</si>
  <si>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</si>
  <si>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</si>
  <si>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</si>
  <si>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</si>
  <si>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</si>
  <si>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</si>
  <si>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</si>
  <si>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</si>
  <si>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</si>
  <si>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</si>
  <si>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</si>
  <si>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</si>
  <si>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</si>
  <si>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</si>
  <si>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</si>
  <si>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</si>
  <si>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</si>
  <si>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</si>
  <si>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</si>
  <si>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</si>
  <si>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</si>
  <si>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</si>
  <si>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</si>
  <si>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</si>
  <si>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</si>
  <si>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</si>
  <si>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</si>
  <si>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</si>
  <si>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</si>
  <si>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</si>
  <si>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</si>
  <si>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</si>
  <si>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</si>
  <si>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</si>
  <si>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</si>
  <si>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</si>
  <si>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</si>
  <si>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</si>
  <si>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</si>
  <si>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</si>
  <si>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</si>
  <si>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</si>
  <si>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</si>
  <si>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</si>
  <si>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</si>
  <si>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</si>
  <si>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</si>
  <si>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</si>
  <si>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</si>
  <si>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</si>
  <si>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</si>
  <si>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</si>
  <si>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</si>
  <si>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</si>
  <si>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</si>
  <si>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</si>
  <si>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</si>
  <si>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</si>
  <si>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</si>
  <si>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</si>
  <si>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</si>
  <si>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</si>
  <si>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</si>
  <si>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</si>
  <si>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</si>
  <si>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</si>
  <si>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</si>
  <si>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</si>
  <si>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</si>
  <si>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</si>
  <si>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</si>
  <si>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</si>
  <si>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</si>
  <si>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</si>
  <si>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</si>
  <si>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</si>
  <si>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</si>
  <si>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</si>
  <si>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</si>
  <si>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</si>
  <si>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</si>
  <si>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</si>
  <si>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</si>
  <si>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</si>
  <si>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</si>
  <si>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</si>
  <si>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</si>
  <si>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</si>
  <si>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</si>
  <si>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</si>
  <si>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</si>
  <si>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</si>
  <si>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</si>
  <si>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</si>
  <si>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</si>
  <si>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</si>
  <si>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</si>
  <si>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</si>
  <si>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</si>
  <si>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</si>
  <si>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</si>
  <si>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</si>
  <si>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</si>
  <si>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</si>
  <si>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</si>
  <si>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</si>
  <si>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</si>
  <si>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</si>
  <si>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</si>
  <si>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</si>
  <si>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</si>
  <si>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</si>
  <si>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</si>
  <si>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</si>
  <si>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</si>
  <si>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</si>
  <si>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</si>
  <si>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</si>
  <si>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</si>
  <si>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</si>
  <si>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</si>
  <si>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</si>
  <si>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</si>
  <si>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</si>
  <si>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</si>
  <si>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</si>
  <si>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</si>
  <si>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</si>
  <si>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</si>
  <si>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</si>
  <si>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</si>
  <si>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</si>
  <si>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</si>
  <si>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</si>
  <si>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</si>
  <si>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</si>
  <si>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</si>
  <si>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</si>
  <si>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</si>
  <si>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</si>
  <si>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</si>
  <si>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</si>
  <si>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</si>
  <si>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</si>
  <si>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</si>
  <si>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</si>
  <si>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</si>
  <si>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</si>
  <si>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</si>
  <si>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</si>
  <si>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</si>
  <si>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</si>
  <si>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</si>
  <si>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</si>
  <si>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</si>
  <si>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</si>
  <si>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</si>
  <si>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</si>
  <si>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</si>
  <si>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</si>
  <si>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</si>
  <si>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</si>
  <si>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</si>
  <si>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</si>
  <si>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</si>
  <si>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</si>
  <si>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</si>
  <si>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</si>
  <si>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</si>
  <si>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</si>
  <si>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</si>
  <si>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</si>
  <si>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</si>
  <si>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</si>
  <si>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</si>
  <si>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</si>
  <si>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</si>
  <si>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</si>
  <si>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</si>
  <si>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</si>
  <si>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</si>
  <si>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</si>
  <si>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</si>
  <si>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</si>
  <si>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</si>
  <si>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</si>
  <si>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</si>
  <si>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</si>
  <si>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</si>
  <si>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</si>
  <si>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</si>
  <si>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</si>
  <si>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</si>
  <si>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</si>
  <si>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</si>
  <si>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</si>
  <si>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</si>
  <si>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</si>
  <si>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</si>
  <si>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</si>
  <si>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</si>
  <si>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</si>
  <si>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</si>
  <si>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</si>
  <si>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</si>
  <si>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</si>
  <si>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</si>
  <si>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</si>
  <si>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</si>
  <si>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</si>
  <si>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</si>
  <si>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</si>
  <si>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</si>
  <si>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</si>
  <si>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</si>
  <si>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</si>
  <si>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</si>
  <si>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</si>
  <si>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</si>
  <si>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</si>
  <si>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</si>
  <si>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</si>
  <si>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</si>
  <si>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</si>
  <si>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</si>
  <si>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</si>
  <si>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</si>
  <si>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</si>
  <si>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</si>
  <si>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</si>
  <si>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</si>
  <si>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</si>
  <si>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</si>
  <si>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</si>
  <si>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</si>
  <si>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</si>
  <si>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</si>
  <si>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</si>
  <si>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</si>
  <si>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</si>
  <si>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</si>
  <si>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</si>
  <si>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</si>
  <si>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</si>
  <si>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</si>
  <si>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</si>
  <si>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</si>
  <si>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</si>
  <si>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</si>
  <si>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</si>
  <si>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</si>
  <si>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</si>
  <si>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</si>
  <si>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</si>
  <si>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</si>
  <si>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</si>
  <si>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</si>
  <si>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</si>
  <si>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</si>
  <si>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</si>
  <si>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</si>
  <si>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</si>
  <si>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</si>
  <si>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</si>
  <si>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</si>
  <si>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</si>
  <si>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</si>
  <si>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</si>
  <si>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</si>
  <si>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</si>
  <si>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</si>
  <si>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</si>
  <si>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</si>
  <si>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</si>
  <si>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</si>
  <si>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</si>
  <si>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</si>
  <si>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</si>
  <si>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</si>
  <si>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</si>
  <si>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</si>
  <si>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</si>
  <si>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</si>
  <si>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</si>
  <si>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</si>
  <si>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</si>
  <si>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</si>
  <si>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</si>
  <si>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</si>
  <si>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</si>
  <si>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</si>
  <si>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</si>
  <si>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</si>
  <si>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</si>
  <si>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</si>
  <si>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</si>
  <si>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</si>
  <si>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</si>
  <si>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</si>
  <si>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</si>
  <si>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</si>
  <si>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</si>
  <si>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</si>
  <si>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</si>
  <si>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</si>
  <si>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</si>
  <si>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</si>
  <si>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</si>
  <si>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</si>
  <si>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</si>
  <si>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</si>
  <si>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</si>
  <si>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</si>
  <si>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</si>
  <si>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</si>
  <si>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</si>
  <si>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</si>
  <si>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</si>
  <si>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</si>
  <si>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</si>
  <si>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</si>
  <si>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</si>
  <si>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</si>
  <si>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</si>
  <si>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</si>
  <si>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</si>
  <si>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</si>
  <si>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</si>
  <si>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</si>
  <si>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</si>
  <si>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</si>
  <si>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</si>
  <si>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</si>
  <si>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</si>
  <si>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</si>
  <si>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</si>
  <si>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</si>
  <si>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</si>
  <si>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</si>
  <si>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</si>
  <si>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</si>
  <si>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</si>
  <si>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</si>
  <si>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</si>
  <si>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</si>
  <si>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</si>
  <si>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</si>
  <si>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</si>
  <si>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</si>
  <si>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</si>
  <si>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</si>
  <si>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</si>
  <si>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</si>
  <si>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</si>
  <si>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</si>
  <si>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</si>
  <si>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</si>
  <si>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</si>
  <si>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</si>
  <si>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</si>
  <si>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</si>
  <si>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</si>
  <si>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</si>
  <si>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</si>
  <si>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</si>
  <si>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</si>
  <si>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</si>
  <si>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</si>
  <si>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</si>
  <si>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</si>
  <si>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</si>
  <si>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</si>
  <si>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</si>
  <si>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</si>
  <si>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</si>
  <si>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</si>
  <si>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</si>
  <si>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</si>
  <si>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</si>
  <si>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</si>
  <si>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</si>
  <si>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</si>
  <si>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</si>
  <si>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</si>
  <si>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</si>
  <si>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</si>
  <si>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</si>
  <si>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</si>
  <si>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</si>
  <si>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</si>
  <si>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</si>
  <si>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</si>
  <si>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</si>
  <si>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</si>
  <si>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</si>
  <si>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</si>
  <si>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</si>
  <si>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</si>
  <si>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</si>
  <si>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</si>
  <si>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</si>
  <si>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</si>
  <si>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</si>
  <si>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</si>
  <si>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</si>
  <si>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</si>
  <si>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</si>
  <si>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</si>
  <si>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</si>
  <si>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</si>
  <si>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</si>
  <si>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</si>
  <si>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</si>
  <si>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</si>
  <si>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</si>
  <si>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</si>
  <si>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</si>
  <si>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</si>
  <si>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</si>
  <si>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</si>
  <si>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</si>
  <si>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</si>
  <si>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</si>
  <si>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</si>
  <si>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</si>
  <si>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</si>
  <si>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</si>
  <si>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</si>
  <si>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</si>
  <si>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</si>
  <si>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</si>
  <si>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</si>
  <si>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</si>
  <si>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</si>
  <si>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</si>
  <si>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</si>
  <si>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</si>
  <si>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</si>
  <si>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</si>
  <si>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</si>
  <si>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</si>
  <si>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</si>
  <si>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</si>
  <si>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</si>
  <si>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</si>
  <si>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</si>
  <si>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</si>
  <si>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</si>
  <si>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</si>
  <si>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</si>
  <si>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</si>
  <si>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</si>
  <si>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</si>
  <si>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</si>
  <si>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</si>
  <si>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</si>
  <si>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</si>
  <si>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</si>
  <si>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</si>
  <si>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</si>
  <si>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</si>
  <si>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</si>
  <si>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</si>
  <si>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</si>
  <si>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</si>
  <si>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</si>
  <si>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</si>
  <si>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</si>
  <si>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</si>
  <si>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</si>
  <si>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</si>
  <si>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</si>
  <si>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</si>
  <si>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</si>
  <si>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</si>
  <si>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</si>
  <si>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</si>
  <si>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</si>
  <si>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</si>
  <si>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</si>
  <si>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</si>
  <si>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</si>
  <si>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</si>
  <si>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</si>
  <si>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</si>
  <si>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</si>
  <si>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</si>
  <si>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</si>
  <si>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</si>
  <si>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</si>
  <si>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</si>
  <si>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</si>
  <si>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</si>
  <si>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</si>
  <si>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</si>
  <si>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</si>
  <si>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</si>
  <si>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</si>
  <si>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</si>
  <si>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</si>
  <si>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</si>
  <si>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</si>
  <si>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</si>
  <si>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</si>
  <si>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</si>
  <si>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</si>
  <si>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</si>
  <si>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</si>
  <si>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</si>
  <si>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</si>
  <si>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</si>
  <si>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</si>
  <si>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</si>
  <si>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</si>
  <si>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</si>
  <si>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</si>
  <si>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</si>
  <si>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</si>
  <si>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</si>
  <si>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</si>
  <si>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</si>
  <si>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</si>
  <si>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</si>
  <si>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</si>
  <si>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</si>
  <si>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</si>
  <si>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</si>
  <si>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</si>
  <si>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</si>
  <si>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</si>
  <si>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</si>
  <si>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</si>
  <si>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</si>
  <si>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</si>
  <si>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</si>
  <si>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</si>
  <si>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</si>
  <si>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</si>
  <si>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</si>
  <si>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</si>
  <si>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</si>
  <si>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</si>
  <si>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</si>
  <si>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</si>
  <si>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</si>
  <si>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</si>
  <si>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</si>
  <si>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</si>
  <si>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</si>
  <si>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</si>
  <si>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</si>
  <si>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</si>
  <si>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</si>
  <si>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</si>
  <si>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</si>
  <si>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</si>
  <si>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</si>
  <si>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</si>
  <si>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</si>
  <si>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</si>
  <si>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</si>
  <si>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</si>
  <si>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</si>
  <si>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</si>
  <si>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</si>
  <si>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</si>
  <si>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</si>
  <si>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</si>
  <si>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</si>
  <si>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</si>
  <si>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</si>
  <si>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</si>
  <si>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</si>
  <si>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</si>
  <si>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</si>
  <si>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</si>
  <si>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</si>
  <si>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</si>
  <si>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</si>
  <si>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</si>
  <si>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</si>
  <si>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</si>
  <si>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</si>
  <si>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</si>
  <si>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</si>
  <si>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</si>
  <si>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</si>
  <si>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</si>
  <si>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</si>
  <si>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</si>
  <si>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</si>
  <si>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</si>
  <si>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</si>
  <si>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</si>
  <si>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</si>
  <si>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</si>
  <si>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</si>
  <si>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</si>
  <si>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</si>
  <si>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</si>
  <si>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</si>
  <si>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</si>
  <si>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</si>
  <si>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</si>
  <si>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</si>
  <si>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</si>
  <si>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</si>
  <si>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</si>
  <si>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</si>
  <si>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</si>
  <si>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</si>
  <si>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</si>
  <si>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</si>
  <si>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</si>
  <si>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</si>
  <si>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</si>
  <si>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</si>
  <si>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</si>
  <si>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</si>
  <si>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</si>
  <si>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</si>
  <si>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</si>
  <si>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</si>
  <si>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</si>
  <si>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</si>
  <si>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</si>
  <si>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</si>
  <si>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</si>
  <si>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</si>
  <si>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</si>
  <si>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</si>
  <si>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</si>
  <si>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</si>
  <si>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</si>
  <si>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</si>
  <si>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</si>
  <si>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</si>
  <si>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</si>
  <si>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</si>
  <si>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</si>
  <si>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</si>
  <si>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</si>
  <si>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</si>
  <si>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</si>
  <si>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</si>
  <si>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</si>
  <si>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</si>
  <si>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</si>
  <si>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</si>
  <si>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</si>
  <si>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</si>
  <si>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</si>
  <si>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</si>
  <si>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</si>
  <si>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</si>
  <si>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</si>
  <si>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</si>
  <si>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</si>
  <si>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</si>
  <si>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</si>
  <si>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</si>
  <si>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</si>
  <si>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</si>
  <si>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</si>
  <si>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</si>
  <si>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</si>
  <si>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</si>
  <si>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</si>
  <si>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</si>
  <si>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</si>
  <si>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</si>
  <si>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</si>
  <si>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</si>
  <si>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</si>
  <si>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</si>
  <si>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</si>
  <si>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</si>
  <si>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</si>
  <si>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</si>
  <si>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</si>
  <si>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</si>
  <si>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</si>
  <si>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</si>
  <si>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</si>
  <si>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</si>
  <si>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</si>
  <si>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</si>
  <si>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</si>
  <si>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</si>
  <si>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</si>
  <si>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</si>
  <si>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</si>
  <si>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</si>
  <si>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</si>
  <si>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</si>
  <si>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</si>
  <si>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</si>
  <si>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</si>
  <si>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</si>
  <si>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</si>
  <si>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</si>
  <si>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</si>
  <si>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</si>
  <si>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</si>
  <si>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</si>
  <si>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</si>
  <si>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</si>
  <si>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</si>
  <si>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</si>
  <si>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</si>
  <si>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</si>
  <si>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</si>
  <si>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</si>
  <si>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</si>
  <si>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</si>
  <si>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</si>
  <si>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</si>
  <si>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</si>
  <si>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</si>
  <si>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</si>
  <si>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</si>
  <si>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</si>
  <si>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</si>
  <si>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</si>
  <si>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</si>
  <si>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</si>
  <si>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</si>
  <si>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</si>
  <si>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</si>
  <si>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</si>
  <si>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</si>
  <si>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</si>
  <si>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</si>
  <si>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</si>
  <si>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</si>
  <si>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</si>
  <si>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</si>
  <si>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</si>
  <si>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</si>
  <si>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</si>
  <si>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</si>
  <si>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</si>
  <si>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</si>
  <si>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</si>
  <si>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</si>
  <si>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</si>
  <si>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</si>
  <si>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</si>
  <si>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</si>
  <si>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</si>
  <si>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</si>
  <si>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</si>
  <si>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</si>
  <si>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</si>
  <si>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</si>
  <si>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</si>
  <si>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</si>
  <si>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</si>
  <si>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</si>
  <si>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</si>
  <si>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</si>
  <si>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</si>
  <si>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</si>
  <si>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</si>
  <si>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</si>
  <si>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</si>
  <si>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</si>
  <si>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</si>
  <si>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</si>
  <si>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</si>
  <si>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</si>
  <si>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</si>
  <si>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</si>
  <si>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</si>
  <si>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</si>
  <si>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</si>
  <si>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</si>
  <si>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</si>
  <si>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</si>
  <si>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</si>
  <si>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</si>
  <si>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</si>
  <si>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</si>
  <si>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</si>
  <si>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</si>
  <si>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</si>
  <si>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</si>
  <si>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</si>
  <si>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</si>
  <si>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</si>
  <si>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</si>
  <si>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</si>
  <si>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</si>
  <si>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</si>
  <si>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</si>
  <si>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</si>
  <si>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</si>
  <si>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</si>
  <si>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</si>
  <si>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</si>
  <si>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</si>
  <si>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</si>
  <si>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</si>
  <si>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</si>
  <si>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</si>
  <si>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</si>
  <si>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</si>
  <si>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</si>
  <si>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</si>
  <si>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</si>
  <si>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</si>
  <si>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</si>
  <si>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</si>
  <si>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</si>
  <si>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</si>
  <si>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</si>
  <si>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</si>
  <si>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</si>
  <si>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</si>
  <si>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</si>
  <si>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</si>
  <si>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</si>
  <si>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</si>
  <si>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</si>
  <si>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</si>
  <si>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</si>
  <si>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</si>
  <si>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</si>
  <si>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</si>
  <si>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</si>
  <si>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</si>
  <si>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</si>
  <si>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</si>
  <si>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</si>
  <si>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</si>
  <si>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</si>
  <si>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</si>
  <si>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</si>
  <si>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</si>
  <si>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</si>
  <si>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</si>
  <si>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</si>
  <si>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</si>
  <si>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</si>
  <si>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</si>
  <si>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</si>
  <si>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</si>
  <si>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</si>
  <si>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</si>
  <si>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</si>
  <si>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</si>
  <si>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</si>
  <si>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</si>
  <si>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</si>
  <si>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</si>
  <si>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</si>
  <si>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</si>
  <si>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</si>
  <si>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</si>
  <si>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</si>
  <si>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</si>
  <si>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</si>
  <si>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</si>
  <si>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</si>
  <si>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</si>
  <si>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</si>
  <si>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</si>
  <si>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</si>
  <si>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</si>
  <si>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</si>
  <si>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</si>
  <si>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</si>
  <si>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</si>
  <si>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</si>
  <si>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</si>
  <si>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</si>
  <si>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</si>
  <si>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</si>
  <si>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</si>
  <si>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</si>
  <si>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</si>
  <si>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</si>
  <si>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</si>
  <si>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</si>
  <si>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</si>
  <si>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</si>
  <si>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</si>
  <si>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</si>
  <si>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</si>
  <si>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</si>
  <si>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</si>
  <si>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</si>
  <si>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</si>
  <si>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</si>
  <si>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</si>
  <si>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</si>
  <si>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</si>
  <si>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</si>
  <si>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</si>
  <si>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</si>
  <si>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</si>
  <si>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</si>
  <si>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</si>
  <si>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</si>
  <si>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</si>
  <si>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</si>
  <si>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</si>
  <si>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</si>
  <si>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</si>
  <si>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</si>
  <si>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</si>
  <si>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</si>
  <si>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</si>
  <si>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</si>
  <si>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</si>
  <si>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</si>
  <si>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</si>
  <si>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</si>
  <si>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</si>
  <si>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</si>
  <si>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</si>
  <si>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</si>
  <si>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</si>
  <si>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</si>
  <si>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</si>
  <si>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</si>
  <si>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</si>
  <si>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</si>
  <si>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</si>
  <si>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</si>
  <si>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</si>
  <si>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</si>
  <si>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</si>
  <si>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</si>
  <si>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</si>
  <si>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</si>
  <si>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</si>
  <si>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</si>
  <si>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</si>
  <si>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</si>
  <si>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</si>
  <si>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</si>
  <si>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</si>
  <si>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</si>
  <si>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</si>
  <si>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</si>
  <si>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</si>
  <si>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</si>
  <si>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</si>
  <si>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</si>
  <si>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</si>
  <si>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</si>
  <si>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</si>
  <si>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</si>
  <si>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</si>
  <si>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</si>
  <si>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</si>
  <si>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</si>
  <si>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</si>
  <si>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</si>
  <si>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</si>
  <si>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</si>
  <si>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</si>
  <si>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</si>
  <si>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</si>
  <si>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</si>
  <si>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</si>
  <si>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</si>
  <si>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</si>
  <si>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</si>
  <si>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</si>
  <si>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</si>
  <si>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</si>
  <si>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</si>
  <si>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</si>
  <si>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</si>
  <si>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</si>
  <si>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</si>
  <si>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</si>
  <si>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</si>
  <si>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</si>
  <si>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</si>
  <si>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</si>
  <si>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</si>
  <si>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</si>
  <si>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</si>
  <si>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</si>
  <si>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</si>
  <si>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</si>
  <si>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</si>
  <si>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</si>
  <si>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</si>
  <si>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</si>
  <si>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</si>
  <si>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</si>
  <si>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</si>
  <si>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</si>
  <si>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</si>
  <si>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</si>
  <si>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</si>
  <si>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</si>
  <si>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</si>
  <si>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</si>
  <si>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</si>
  <si>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</si>
  <si>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</si>
  <si>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</si>
  <si>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</si>
  <si>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</si>
  <si>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</si>
  <si>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</si>
  <si>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</si>
  <si>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</si>
  <si>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</si>
  <si>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</si>
  <si>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</si>
  <si>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</si>
  <si>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</si>
  <si>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</si>
  <si>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</si>
  <si>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</si>
  <si>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</si>
  <si>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</si>
  <si>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</si>
  <si>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</si>
  <si>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</si>
  <si>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</si>
  <si>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</si>
  <si>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</si>
  <si>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</si>
  <si>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</si>
  <si>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</si>
  <si>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</si>
  <si>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</si>
  <si>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</si>
  <si>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</si>
  <si>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</si>
  <si>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</si>
  <si>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</si>
  <si>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</si>
  <si>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</si>
  <si>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</si>
  <si>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</si>
  <si>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</si>
  <si>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</si>
  <si>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</si>
  <si>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</si>
  <si>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</si>
  <si>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</si>
  <si>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</si>
  <si>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</si>
  <si>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</si>
  <si>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</si>
  <si>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</si>
  <si>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</si>
  <si>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</si>
  <si>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</si>
  <si>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</si>
  <si>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</si>
  <si>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</si>
  <si>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</si>
  <si>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</si>
  <si>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</si>
  <si>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</si>
  <si>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</si>
  <si>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</si>
  <si>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</si>
  <si>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</si>
  <si>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</si>
  <si>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</si>
  <si>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</si>
  <si>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</si>
  <si>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</si>
  <si>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</si>
  <si>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</si>
  <si>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</si>
  <si>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</si>
  <si>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</si>
  <si>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</si>
  <si>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</si>
  <si>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</si>
  <si>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</si>
  <si>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</si>
  <si>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</si>
  <si>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</si>
  <si>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</si>
  <si>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</si>
  <si>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</si>
  <si>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</si>
  <si>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</si>
  <si>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</si>
  <si>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</si>
  <si>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</si>
  <si>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</si>
  <si>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</si>
  <si>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</si>
  <si>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</si>
  <si>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</si>
  <si>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</si>
  <si>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</si>
  <si>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</si>
  <si>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</si>
  <si>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</si>
  <si>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</si>
  <si>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</si>
  <si>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</si>
  <si>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</si>
  <si>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</si>
  <si>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</si>
  <si>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</si>
  <si>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</si>
  <si>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</si>
  <si>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</si>
  <si>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</si>
  <si>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</si>
  <si>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</si>
  <si>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</si>
  <si>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</si>
  <si>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</si>
  <si>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</si>
  <si>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</si>
  <si>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</si>
  <si>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</si>
  <si>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</si>
  <si>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</si>
  <si>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</si>
  <si>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</si>
  <si>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</si>
  <si>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</si>
  <si>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</si>
  <si>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</si>
  <si>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</si>
  <si>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</si>
  <si>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</si>
  <si>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</si>
  <si>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</si>
  <si>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</si>
  <si>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</si>
  <si>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</si>
  <si>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</si>
  <si>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</si>
  <si>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</si>
  <si>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</si>
  <si>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</si>
  <si>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</si>
  <si>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</si>
  <si>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</si>
  <si>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</si>
  <si>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</si>
  <si>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</si>
  <si>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</si>
  <si>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</si>
  <si>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</si>
  <si>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</si>
  <si>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</si>
  <si>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</si>
  <si>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</si>
  <si>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</si>
  <si>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</si>
  <si>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</si>
  <si>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</si>
  <si>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</si>
  <si>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</si>
  <si>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</si>
  <si>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</si>
  <si>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</si>
  <si>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</si>
  <si>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</si>
  <si>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</si>
  <si>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</si>
  <si>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</si>
  <si>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</si>
  <si>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</si>
  <si>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</si>
  <si>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</si>
  <si>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</si>
  <si>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</si>
  <si>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</si>
  <si>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</si>
  <si>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</si>
  <si>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</si>
  <si>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</si>
  <si>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</si>
  <si>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</si>
  <si>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</si>
  <si>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</si>
  <si>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</si>
  <si>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</si>
  <si>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</si>
  <si>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</si>
  <si>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</si>
  <si>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</si>
  <si>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</si>
  <si>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</si>
  <si>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</si>
  <si>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</si>
  <si>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</si>
  <si>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</si>
  <si>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</si>
  <si>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</si>
  <si>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</si>
  <si>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</si>
  <si>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</si>
  <si>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</si>
  <si>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</si>
  <si>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</si>
  <si>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</si>
  <si>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</si>
  <si>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</si>
  <si>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</si>
  <si>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</si>
  <si>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</si>
  <si>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</si>
  <si>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</si>
  <si>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</si>
  <si>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</si>
  <si>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</si>
  <si>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</si>
  <si>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</si>
  <si>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</si>
  <si>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</si>
  <si>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</si>
  <si>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</si>
  <si>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</si>
  <si>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</si>
  <si>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</si>
  <si>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</si>
  <si>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</si>
  <si>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</si>
  <si>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</si>
  <si>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</si>
  <si>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</si>
  <si>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</si>
  <si>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</si>
  <si>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</si>
  <si>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</si>
  <si>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</si>
  <si>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</si>
  <si>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</si>
  <si>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</si>
  <si>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</si>
  <si>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</si>
  <si>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</si>
  <si>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</si>
  <si>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</si>
  <si>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</si>
  <si>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</si>
  <si>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</si>
  <si>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</si>
  <si>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</si>
  <si>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</si>
  <si>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</si>
  <si>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</si>
  <si>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</si>
  <si>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</si>
  <si>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</si>
  <si>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</si>
  <si>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</si>
  <si>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</si>
  <si>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</si>
  <si>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</si>
  <si>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</si>
  <si>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</si>
  <si>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</si>
  <si>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</si>
  <si>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</si>
  <si>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</si>
  <si>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</si>
  <si>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</si>
  <si>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</si>
  <si>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</si>
  <si>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</si>
  <si>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</si>
  <si>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</si>
  <si>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</si>
  <si>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</si>
  <si>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</si>
  <si>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</si>
  <si>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</si>
  <si>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</si>
  <si>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</si>
  <si>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</si>
  <si>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</si>
  <si>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</si>
  <si>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</si>
  <si>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</si>
  <si>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</si>
  <si>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</si>
  <si>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</si>
  <si>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</si>
  <si>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</si>
  <si>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</si>
  <si>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</si>
  <si>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</si>
  <si>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</si>
  <si>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</si>
  <si>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</si>
  <si>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</si>
  <si>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</si>
  <si>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</si>
  <si>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</si>
  <si>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</si>
  <si>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</si>
  <si>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</si>
  <si>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</si>
  <si>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</si>
  <si>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</si>
  <si>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</si>
  <si>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</si>
  <si>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</si>
  <si>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</si>
  <si>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</si>
  <si>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</si>
  <si>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</si>
  <si>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</si>
  <si>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</si>
  <si>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</si>
  <si>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</si>
  <si>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</si>
  <si>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</si>
  <si>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</si>
  <si>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</si>
  <si>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</si>
  <si>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</si>
  <si>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</si>
  <si>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</si>
  <si>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</si>
  <si>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</si>
  <si>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</si>
  <si>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</si>
  <si>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</si>
  <si>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</si>
  <si>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</si>
  <si>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</si>
  <si>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</si>
  <si>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</si>
  <si>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</si>
  <si>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</si>
  <si>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</si>
  <si>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</si>
  <si>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</si>
  <si>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</si>
  <si>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</si>
  <si>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</si>
  <si>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</si>
  <si>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</si>
  <si>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</si>
  <si>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</si>
  <si>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</si>
  <si>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</si>
  <si>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</si>
  <si>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</si>
  <si>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</si>
  <si>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</si>
  <si>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</si>
  <si>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</si>
  <si>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</si>
  <si>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</si>
  <si>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</si>
  <si>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</si>
  <si>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</si>
  <si>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</si>
  <si>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</si>
  <si>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</si>
  <si>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</si>
  <si>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</si>
  <si>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</si>
  <si>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</si>
  <si>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</si>
  <si>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</si>
  <si>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</si>
  <si>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</si>
  <si>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</si>
  <si>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</si>
  <si>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</si>
  <si>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</si>
  <si>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</si>
  <si>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</si>
  <si>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</si>
  <si>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</si>
  <si>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</si>
  <si>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</si>
  <si>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</si>
  <si>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</si>
  <si>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</si>
  <si>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</si>
  <si>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</si>
  <si>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</si>
  <si>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</si>
  <si>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</si>
  <si>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</si>
  <si>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</si>
  <si>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</si>
  <si>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</si>
  <si>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</si>
  <si>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</si>
  <si>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</si>
  <si>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</si>
  <si>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</si>
  <si>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</si>
  <si>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</si>
  <si>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</si>
  <si>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</si>
  <si>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</si>
  <si>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</si>
  <si>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</si>
  <si>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</si>
  <si>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</si>
  <si>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</si>
  <si>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</si>
  <si>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</si>
  <si>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</si>
  <si>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</si>
  <si>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</si>
  <si>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</si>
  <si>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</si>
  <si>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</si>
  <si>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</si>
  <si>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</si>
  <si>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</si>
  <si>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</si>
  <si>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</si>
  <si>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</si>
  <si>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</si>
  <si>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</si>
  <si>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</si>
  <si>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</si>
  <si>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</si>
  <si>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</si>
  <si>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</si>
  <si>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</si>
  <si>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</si>
  <si>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</si>
  <si>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</si>
  <si>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</si>
  <si>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</si>
  <si>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</si>
  <si>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</si>
  <si>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</si>
  <si>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</si>
  <si>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</si>
  <si>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</si>
  <si>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</si>
  <si>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</si>
  <si>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</si>
  <si>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</si>
  <si>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</si>
  <si>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</si>
  <si>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</si>
  <si>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</si>
  <si>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</si>
  <si>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</si>
  <si>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</si>
  <si>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</si>
  <si>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</si>
  <si>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</si>
  <si>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</si>
  <si>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</si>
  <si>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</si>
  <si>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</si>
  <si>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</si>
  <si>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</si>
  <si>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</si>
  <si>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</si>
  <si>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</si>
  <si>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</si>
  <si>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</si>
  <si>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</si>
  <si>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</si>
  <si>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</si>
  <si>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</si>
  <si>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</si>
  <si>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</si>
  <si>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</si>
  <si>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</si>
  <si>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</si>
  <si>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</si>
  <si>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</si>
  <si>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</si>
  <si>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</si>
  <si>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</si>
  <si>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</si>
  <si>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</si>
  <si>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</si>
  <si>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</si>
  <si>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</si>
  <si>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</si>
  <si>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</si>
  <si>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</si>
  <si>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</si>
  <si>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</si>
  <si>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</si>
  <si>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</si>
  <si>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</si>
  <si>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</si>
  <si>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</si>
  <si>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</si>
  <si>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</si>
  <si>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</si>
  <si>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</si>
  <si>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</si>
  <si>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</si>
  <si>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</si>
  <si>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</si>
  <si>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</si>
  <si>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</si>
  <si>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</si>
  <si>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</si>
  <si>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</si>
  <si>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</si>
  <si>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</si>
  <si>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</si>
  <si>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</si>
  <si>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</si>
  <si>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</si>
  <si>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</si>
  <si>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</si>
  <si>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</si>
  <si>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</si>
  <si>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</si>
  <si>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</si>
  <si>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</si>
  <si>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</si>
  <si>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</si>
  <si>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</si>
  <si>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</si>
  <si>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</si>
  <si>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</si>
  <si>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</si>
  <si>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</si>
  <si>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</si>
  <si>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</si>
  <si>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</si>
  <si>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</si>
  <si>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</si>
  <si>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</si>
  <si>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</si>
  <si>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</si>
  <si>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</si>
  <si>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</si>
  <si>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</si>
  <si>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</si>
  <si>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</si>
  <si>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</si>
  <si>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</si>
  <si>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</si>
  <si>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</si>
  <si>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</si>
  <si>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</si>
  <si>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</si>
  <si>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</si>
  <si>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</si>
  <si>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</si>
  <si>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</si>
  <si>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</si>
  <si>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</si>
  <si>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</si>
  <si>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</si>
  <si>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</si>
  <si>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</si>
  <si>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</si>
  <si>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</si>
  <si>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</si>
  <si>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</si>
  <si>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</si>
  <si>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</si>
  <si>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</si>
  <si>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</si>
  <si>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</si>
  <si>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</si>
  <si>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</si>
  <si>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</si>
  <si>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</si>
  <si>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</si>
  <si>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</si>
  <si>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</si>
  <si>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</si>
  <si>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</si>
  <si>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</si>
  <si>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</si>
  <si>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</si>
  <si>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</si>
  <si>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</si>
  <si>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</si>
  <si>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</si>
  <si>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</si>
  <si>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</si>
  <si>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</si>
  <si>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</si>
  <si>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</si>
  <si>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</si>
  <si>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</si>
  <si>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</si>
  <si>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</si>
  <si>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</si>
  <si>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</si>
  <si>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</si>
  <si>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</si>
  <si>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</si>
  <si>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</si>
  <si>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</si>
  <si>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</si>
  <si>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</si>
  <si>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</si>
  <si>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</si>
  <si>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</si>
  <si>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</si>
  <si>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</si>
  <si>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</si>
  <si>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</si>
  <si>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</si>
  <si>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</si>
  <si>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</si>
  <si>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</si>
  <si>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</si>
  <si>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</si>
  <si>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</si>
  <si>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</si>
  <si>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</si>
  <si>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</si>
  <si>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</si>
  <si>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</si>
  <si>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</si>
  <si>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</si>
  <si>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</si>
  <si>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</si>
  <si>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</si>
  <si>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</si>
  <si>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</si>
  <si>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</si>
  <si>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</si>
  <si>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</si>
  <si>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</si>
  <si>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</si>
  <si>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</si>
  <si>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</si>
  <si>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</si>
  <si>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</si>
  <si>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</si>
  <si>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</si>
  <si>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</si>
  <si>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</si>
  <si>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</si>
  <si>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</si>
  <si>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</si>
  <si>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</si>
  <si>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</si>
  <si>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</si>
  <si>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</si>
  <si>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</si>
  <si>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</si>
  <si>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</si>
  <si>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</si>
  <si>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</si>
  <si>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</si>
  <si>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</si>
  <si>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</si>
  <si>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</si>
  <si>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</si>
  <si>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</si>
  <si>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</si>
  <si>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</si>
  <si>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</si>
  <si>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</si>
  <si>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</si>
  <si>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</si>
  <si>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</si>
  <si>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</si>
  <si>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</si>
  <si>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</si>
  <si>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</si>
  <si>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</si>
  <si>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</si>
  <si>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</si>
  <si>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</si>
  <si>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</si>
  <si>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</si>
  <si>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</si>
  <si>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</si>
  <si>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</si>
  <si>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</si>
  <si>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</si>
  <si>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</si>
  <si>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</si>
  <si>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</si>
  <si>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</si>
  <si>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</si>
  <si>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</si>
  <si>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</si>
  <si>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</si>
  <si>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</si>
  <si>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</si>
  <si>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</si>
  <si>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</si>
  <si>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</si>
  <si>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</si>
  <si>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</si>
  <si>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</si>
  <si>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</si>
  <si>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</si>
  <si>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</si>
  <si>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</si>
  <si>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</si>
  <si>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</si>
  <si>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</si>
  <si>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</si>
  <si>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</si>
  <si>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</si>
  <si>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</si>
  <si>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</si>
  <si>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</si>
  <si>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</si>
  <si>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</si>
  <si>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</si>
  <si>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</si>
  <si>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</si>
  <si>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</si>
  <si>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</si>
  <si>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</si>
  <si>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</si>
  <si>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</si>
  <si>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</si>
  <si>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</si>
  <si>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</si>
  <si>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</si>
  <si>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</si>
  <si>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</si>
  <si>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</si>
  <si>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</si>
  <si>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</si>
  <si>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</si>
  <si>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</si>
  <si>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</si>
  <si>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</si>
  <si>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</si>
  <si>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</si>
  <si>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</si>
  <si>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</si>
  <si>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</si>
  <si>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</si>
  <si>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</si>
  <si>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</si>
  <si>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</si>
  <si>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</si>
  <si>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</si>
  <si>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</si>
  <si>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</si>
  <si>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</si>
  <si>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</si>
  <si>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</si>
  <si>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</si>
  <si>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</si>
  <si>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</si>
  <si>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</si>
  <si>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</si>
  <si>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</si>
  <si>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</si>
  <si>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</si>
  <si>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</si>
  <si>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</si>
  <si>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</si>
  <si>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</si>
  <si>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</si>
  <si>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</si>
  <si>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</si>
  <si>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</si>
  <si>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</si>
  <si>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</si>
  <si>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</si>
  <si>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</si>
  <si>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</si>
  <si>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</si>
  <si>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</si>
  <si>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</si>
  <si>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</si>
  <si>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</si>
  <si>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</si>
  <si>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</si>
  <si>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</si>
  <si>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</si>
  <si>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</si>
  <si>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</si>
  <si>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</si>
  <si>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</si>
  <si>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</si>
  <si>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</si>
  <si>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</si>
  <si>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</si>
  <si>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</si>
  <si>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</si>
  <si>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</si>
  <si>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</si>
  <si>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</si>
  <si>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</si>
  <si>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</si>
  <si>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</si>
  <si>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</si>
  <si>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</si>
  <si>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</si>
  <si>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</si>
  <si>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</si>
  <si>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</si>
  <si>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</si>
  <si>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</si>
  <si>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</si>
  <si>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</si>
  <si>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</si>
  <si>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</si>
  <si>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</si>
  <si>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</si>
  <si>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</si>
  <si>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</si>
  <si>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</si>
  <si>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</si>
  <si>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</si>
  <si>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</si>
  <si>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</si>
  <si>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</si>
  <si>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</si>
  <si>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</si>
  <si>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</si>
  <si>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</si>
  <si>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</si>
  <si>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</si>
  <si>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</si>
  <si>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</si>
  <si>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</si>
  <si>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</si>
  <si>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</si>
  <si>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</si>
  <si>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</si>
  <si>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</si>
  <si>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</si>
  <si>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</si>
  <si>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</si>
  <si>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</si>
  <si>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</si>
  <si>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</si>
  <si>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</si>
  <si>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</si>
  <si>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</si>
  <si>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</si>
  <si>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</si>
  <si>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</si>
  <si>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</si>
  <si>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</si>
  <si>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</si>
  <si>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</si>
  <si>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</si>
  <si>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</si>
  <si>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</si>
  <si>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</si>
  <si>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</si>
  <si>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</si>
  <si>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</si>
  <si>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</si>
  <si>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</si>
  <si>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</si>
  <si>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</si>
  <si>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</si>
  <si>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</si>
  <si>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</si>
  <si>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</si>
  <si>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</si>
  <si>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</si>
  <si>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</si>
  <si>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</si>
  <si>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</si>
  <si>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</si>
  <si>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</si>
  <si>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</si>
  <si>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</si>
  <si>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</si>
  <si>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</si>
  <si>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</si>
  <si>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</si>
  <si>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</si>
  <si>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</si>
  <si>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</si>
  <si>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</si>
  <si>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</si>
  <si>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</si>
  <si>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</si>
  <si>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</si>
  <si>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</si>
  <si>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</si>
  <si>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</si>
  <si>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</si>
  <si>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</si>
  <si>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</si>
  <si>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</si>
  <si>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</si>
  <si>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</si>
  <si>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</si>
  <si>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</si>
  <si>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</si>
  <si>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</si>
  <si>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</si>
  <si>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</si>
  <si>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</si>
  <si>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</si>
  <si>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</si>
  <si>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</si>
  <si>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</si>
  <si>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</si>
  <si>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</si>
  <si>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</si>
  <si>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</si>
  <si>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</si>
  <si>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</si>
  <si>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</si>
  <si>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</si>
  <si>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</si>
  <si>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</si>
  <si>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</si>
  <si>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</si>
  <si>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</si>
  <si>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</si>
  <si>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</si>
  <si>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</si>
  <si>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</si>
  <si>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</si>
  <si>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</si>
  <si>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</si>
  <si>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</si>
  <si>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</si>
  <si>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</si>
  <si>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</si>
  <si>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</si>
  <si>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</si>
  <si>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</si>
  <si>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</si>
  <si>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</si>
  <si>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</si>
  <si>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</si>
  <si>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</si>
  <si>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</si>
  <si>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</si>
  <si>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</si>
  <si>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</si>
  <si>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</si>
  <si>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</si>
  <si>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</si>
  <si>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</si>
  <si>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</si>
  <si>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</si>
  <si>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</si>
  <si>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</si>
  <si>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</si>
  <si>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</si>
  <si>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</si>
  <si>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</si>
  <si>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</si>
  <si>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</si>
  <si>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</si>
  <si>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</si>
  <si>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</si>
  <si>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</si>
  <si>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</si>
  <si>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</si>
  <si>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</si>
  <si>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</si>
  <si>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</si>
  <si>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</si>
  <si>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</si>
  <si>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</si>
  <si>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</si>
  <si>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</si>
  <si>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</si>
  <si>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</si>
  <si>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</si>
  <si>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</si>
  <si>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</si>
  <si>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</si>
  <si>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</si>
  <si>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</si>
  <si>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</si>
  <si>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</si>
  <si>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</si>
  <si>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</si>
  <si>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</si>
  <si>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</si>
  <si>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</si>
  <si>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</si>
  <si>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</si>
  <si>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</si>
  <si>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</si>
  <si>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</si>
  <si>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</si>
  <si>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</si>
  <si>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</si>
  <si>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</si>
  <si>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</si>
  <si>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</si>
  <si>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</si>
  <si>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</si>
  <si>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</si>
  <si>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</si>
  <si>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</si>
  <si>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</si>
  <si>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</si>
  <si>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</si>
  <si>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</si>
  <si>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</si>
  <si>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</si>
  <si>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</si>
  <si>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</si>
  <si>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</si>
  <si>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</si>
  <si>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</si>
  <si>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</si>
  <si>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</si>
  <si>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</si>
  <si>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</si>
  <si>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</si>
  <si>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</si>
  <si>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</si>
  <si>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</si>
  <si>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</si>
  <si>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</si>
  <si>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</si>
  <si>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</si>
  <si>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</si>
  <si>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</si>
  <si>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</si>
  <si>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</si>
  <si>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</si>
  <si>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</si>
  <si>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</si>
  <si>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</si>
  <si>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</si>
  <si>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</si>
  <si>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</si>
  <si>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</si>
  <si>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</si>
  <si>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</si>
  <si>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</si>
  <si>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</si>
  <si>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</si>
  <si>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</si>
  <si>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</si>
  <si>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</si>
  <si>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</si>
  <si>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</si>
  <si>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</si>
  <si>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</si>
  <si>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</si>
  <si>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</si>
  <si>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</si>
  <si>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</si>
  <si>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</si>
  <si>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</si>
  <si>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</si>
  <si>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</si>
  <si>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</si>
  <si>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</si>
  <si>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</si>
  <si>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</si>
  <si>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</si>
  <si>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</si>
  <si>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</si>
  <si>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</si>
  <si>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</si>
  <si>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</si>
  <si>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</si>
  <si>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</si>
  <si>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</si>
  <si>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</si>
  <si>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</si>
  <si>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</si>
  <si>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</si>
  <si>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</si>
  <si>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</si>
  <si>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</si>
  <si>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</si>
  <si>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</si>
  <si>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</si>
  <si>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</si>
  <si>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</si>
  <si>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</si>
  <si>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</si>
  <si>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</si>
  <si>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</si>
  <si>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</si>
  <si>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</si>
  <si>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</si>
  <si>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</si>
  <si>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</si>
  <si>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</si>
  <si>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</si>
  <si>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</si>
  <si>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</si>
  <si>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</si>
  <si>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</si>
  <si>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</si>
  <si>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</si>
  <si>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</si>
  <si>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</si>
  <si>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</si>
  <si>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</si>
  <si>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</si>
  <si>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</si>
  <si>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</si>
  <si>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</si>
  <si>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</si>
  <si>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</si>
  <si>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</si>
  <si>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</si>
  <si>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</si>
  <si>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</si>
  <si>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</si>
  <si>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</si>
  <si>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</si>
  <si>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</si>
  <si>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</si>
  <si>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</si>
  <si>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</si>
  <si>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</si>
  <si>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</si>
  <si>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</si>
  <si>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</si>
  <si>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</si>
  <si>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</si>
  <si>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</si>
  <si>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</si>
  <si>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</si>
  <si>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</si>
  <si>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</si>
  <si>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</si>
  <si>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</si>
  <si>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</si>
  <si>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</si>
  <si>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</si>
  <si>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</si>
  <si>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</si>
  <si>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</si>
  <si>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</si>
  <si>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</si>
  <si>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</si>
  <si>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</si>
  <si>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</si>
  <si>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</si>
  <si>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</si>
  <si>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</si>
  <si>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</si>
  <si>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</si>
  <si>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</si>
  <si>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</si>
  <si>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</si>
  <si>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</si>
  <si>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</si>
  <si>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</si>
  <si>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</si>
  <si>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</si>
  <si>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</si>
  <si>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</si>
  <si>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</si>
  <si>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</si>
  <si>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</si>
  <si>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</si>
  <si>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</si>
  <si>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</si>
  <si>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</si>
  <si>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</si>
  <si>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</si>
  <si>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</si>
  <si>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</si>
  <si>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</si>
  <si>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</si>
  <si>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</si>
  <si>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</si>
  <si>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</si>
  <si>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</si>
  <si>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</si>
  <si>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</si>
  <si>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</si>
  <si>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</si>
  <si>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</si>
  <si>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</si>
  <si>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</si>
  <si>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</si>
  <si>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</si>
  <si>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</si>
  <si>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</si>
  <si>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</si>
  <si>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</si>
  <si>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</si>
  <si>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</si>
  <si>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</si>
  <si>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</si>
  <si>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</si>
  <si>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</si>
  <si>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</si>
  <si>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</si>
  <si>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</si>
  <si>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</si>
  <si>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</si>
  <si>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</si>
  <si>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</si>
  <si>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</si>
  <si>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</si>
  <si>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</si>
  <si>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</si>
  <si>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</si>
  <si>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</si>
  <si>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</si>
  <si>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</si>
  <si>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</si>
  <si>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</si>
  <si>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</si>
  <si>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</si>
  <si>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</si>
  <si>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</si>
  <si>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</si>
  <si>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</si>
  <si>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</si>
  <si>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</si>
  <si>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</si>
  <si>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</si>
  <si>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</si>
  <si>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</si>
  <si>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</si>
  <si>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</si>
  <si>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</si>
  <si>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</si>
  <si>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</si>
  <si>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</si>
  <si>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</si>
  <si>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</si>
  <si>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</si>
  <si>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</si>
  <si>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</si>
  <si>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</si>
  <si>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</si>
  <si>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</si>
  <si>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</si>
  <si>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</si>
  <si>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</si>
  <si>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</si>
  <si>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</si>
  <si>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</si>
  <si>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</si>
  <si>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</si>
  <si>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</si>
  <si>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</si>
  <si>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</si>
  <si>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</si>
  <si>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</si>
  <si>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</si>
  <si>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</si>
  <si>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</si>
  <si>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</si>
  <si>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</si>
  <si>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</si>
  <si>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</si>
  <si>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</si>
  <si>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</si>
  <si>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</si>
  <si>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</si>
  <si>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</si>
  <si>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</si>
  <si>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</si>
  <si>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</si>
  <si>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</si>
  <si>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</si>
  <si>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</si>
  <si>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</si>
  <si>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</si>
  <si>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</si>
  <si>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</si>
  <si>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</si>
  <si>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</si>
  <si>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</si>
  <si>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</si>
  <si>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</si>
  <si>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</si>
  <si>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</si>
  <si>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</si>
  <si>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</si>
  <si>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</si>
  <si>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</si>
  <si>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</si>
  <si>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</si>
  <si>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</si>
  <si>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</si>
  <si>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</si>
  <si>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</si>
  <si>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</si>
  <si>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</si>
  <si>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</si>
  <si>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</si>
  <si>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</si>
  <si>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</si>
  <si>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</si>
  <si>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</si>
  <si>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</si>
  <si>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</si>
  <si>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</si>
  <si>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</si>
  <si>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</si>
  <si>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</si>
  <si>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</si>
  <si>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</si>
  <si>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</si>
  <si>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</si>
  <si>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</si>
  <si>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</si>
  <si>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</si>
  <si>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</si>
  <si>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</si>
  <si>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</si>
  <si>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</si>
  <si>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</si>
  <si>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</si>
  <si>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</si>
  <si>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</si>
  <si>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</si>
  <si>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</si>
  <si>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</si>
  <si>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</si>
  <si>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</si>
  <si>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</si>
  <si>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</si>
  <si>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</si>
  <si>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</si>
  <si>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</si>
  <si>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</si>
  <si>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</si>
  <si>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</si>
  <si>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</si>
  <si>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</si>
  <si>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</si>
  <si>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</si>
  <si>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</si>
  <si>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</si>
  <si>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</si>
  <si>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</si>
  <si>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</si>
  <si>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</si>
  <si>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</si>
  <si>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</si>
  <si>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</si>
  <si>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</si>
  <si>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</si>
  <si>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</si>
  <si>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</si>
  <si>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</si>
  <si>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</si>
  <si>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</si>
  <si>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</si>
  <si>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</si>
  <si>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</si>
  <si>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</si>
  <si>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</si>
  <si>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</si>
  <si>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</si>
  <si>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</si>
  <si>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</si>
  <si>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</si>
  <si>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</si>
  <si>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</si>
  <si>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</si>
  <si>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</si>
  <si>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</si>
  <si>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</si>
  <si>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</si>
  <si>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</si>
  <si>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</si>
  <si>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</si>
  <si>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</si>
  <si>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</si>
  <si>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</si>
  <si>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</si>
  <si>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</si>
  <si>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</si>
  <si>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</si>
  <si>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</si>
  <si>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</si>
  <si>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</si>
  <si>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</si>
  <si>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</si>
  <si>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</si>
  <si>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</si>
  <si>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</si>
  <si>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</si>
  <si>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</si>
  <si>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</si>
  <si>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</si>
  <si>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</si>
  <si>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</si>
  <si>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</si>
  <si>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</si>
  <si>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</si>
  <si>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</si>
  <si>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</si>
  <si>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</si>
  <si>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</si>
  <si>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</si>
  <si>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</si>
  <si>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</si>
  <si>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</si>
  <si>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</si>
  <si>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</si>
  <si>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</si>
  <si>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</si>
  <si>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</si>
  <si>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</si>
  <si>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</si>
  <si>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</si>
  <si>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</si>
  <si>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</si>
  <si>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</si>
  <si>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</si>
  <si>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</si>
  <si>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</si>
  <si>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</si>
  <si>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</si>
  <si>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</si>
  <si>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</si>
  <si>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</si>
  <si>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</si>
  <si>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</si>
  <si>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</si>
  <si>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</si>
  <si>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</si>
  <si>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</si>
  <si>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</si>
  <si>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</si>
  <si>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</si>
  <si>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</si>
  <si>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</si>
  <si>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</si>
  <si>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</si>
  <si>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</si>
  <si>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</si>
  <si>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</si>
  <si>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</si>
  <si>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</si>
  <si>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</si>
  <si>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</si>
  <si>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</si>
  <si>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</si>
  <si>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</si>
  <si>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</si>
  <si>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</si>
  <si>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</si>
  <si>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</si>
  <si>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</si>
  <si>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</si>
  <si>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</si>
  <si>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</si>
  <si>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</si>
  <si>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</si>
  <si>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</si>
  <si>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</si>
  <si>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</si>
  <si>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</si>
  <si>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</si>
  <si>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</si>
  <si>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</si>
  <si>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</si>
  <si>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</si>
  <si>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</si>
  <si>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</si>
  <si>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</si>
  <si>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</si>
  <si>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</si>
  <si>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</si>
  <si>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</si>
  <si>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</si>
  <si>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</si>
  <si>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</si>
  <si>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</si>
  <si>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</si>
  <si>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</si>
  <si>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</si>
  <si>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</si>
  <si>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</si>
  <si>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</si>
  <si>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</si>
  <si>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</si>
  <si>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</si>
  <si>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</si>
  <si>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</si>
  <si>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</si>
  <si>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</si>
  <si>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</si>
  <si>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</si>
  <si>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</si>
  <si>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</si>
  <si>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</si>
  <si>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</si>
  <si>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</si>
  <si>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</si>
  <si>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</si>
  <si>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</si>
  <si>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</si>
  <si>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</si>
  <si>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</si>
  <si>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</si>
  <si>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</si>
  <si>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</si>
  <si>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</si>
  <si>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</si>
  <si>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</si>
  <si>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</si>
  <si>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</si>
  <si>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</si>
  <si>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</si>
  <si>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</si>
  <si>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</si>
  <si>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</si>
  <si>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</si>
  <si>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</si>
  <si>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</si>
  <si>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</si>
  <si>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</si>
  <si>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</si>
  <si>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</si>
  <si>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</si>
  <si>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</si>
  <si>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</si>
  <si>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</si>
  <si>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</si>
  <si>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</si>
  <si>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</si>
  <si>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</si>
  <si>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</si>
  <si>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</si>
  <si>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</si>
  <si>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</si>
  <si>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</si>
  <si>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</si>
  <si>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</si>
  <si>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</si>
  <si>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</si>
  <si>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</si>
  <si>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</si>
  <si>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</si>
  <si>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</si>
  <si>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</si>
  <si>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</si>
  <si>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</si>
  <si>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</si>
  <si>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</si>
  <si>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</si>
  <si>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</si>
  <si>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</si>
  <si>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</si>
  <si>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</si>
  <si>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</si>
  <si>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</si>
  <si>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</si>
  <si>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</si>
  <si>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</si>
  <si>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</si>
  <si>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</si>
  <si>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</si>
  <si>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</si>
  <si>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</si>
  <si>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</si>
  <si>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</si>
  <si>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</si>
  <si>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</si>
  <si>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</si>
  <si>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</si>
  <si>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</si>
  <si>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</si>
  <si>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</si>
  <si>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</si>
  <si>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</si>
  <si>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</si>
  <si>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</si>
  <si>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</si>
  <si>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</si>
  <si>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</si>
  <si>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</si>
  <si>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</si>
  <si>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</si>
  <si>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</si>
  <si>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</si>
  <si>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</si>
  <si>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</si>
  <si>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</si>
  <si>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</si>
  <si>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</si>
  <si>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</si>
  <si>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</si>
  <si>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</si>
  <si>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</si>
  <si>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</si>
  <si>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</si>
  <si>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</si>
  <si>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</si>
  <si>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</si>
  <si>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</si>
  <si>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</si>
  <si>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</si>
  <si>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</si>
  <si>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</si>
  <si>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</si>
  <si>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</si>
  <si>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</si>
  <si>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</si>
  <si>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</si>
  <si>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</si>
  <si>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</si>
  <si>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</si>
  <si>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</si>
  <si>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</si>
  <si>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</si>
  <si>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</si>
  <si>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</si>
  <si>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</si>
  <si>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</si>
  <si>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</si>
  <si>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</si>
  <si>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</si>
  <si>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</si>
  <si>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</si>
  <si>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</si>
  <si>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</si>
  <si>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</si>
  <si>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</si>
  <si>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</si>
  <si>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</si>
  <si>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</si>
  <si>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</si>
  <si>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</si>
  <si>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</si>
  <si>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</si>
  <si>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</si>
  <si>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</si>
  <si>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</si>
  <si>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</si>
  <si>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</si>
  <si>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</si>
  <si>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</si>
  <si>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</si>
  <si>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</si>
  <si>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</si>
  <si>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</si>
  <si>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</si>
  <si>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</si>
  <si>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</si>
  <si>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</si>
  <si>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</si>
  <si>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</si>
  <si>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</si>
  <si>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</si>
  <si>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</si>
  <si>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</si>
  <si>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</si>
  <si>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</si>
  <si>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</si>
  <si>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</si>
  <si>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</si>
  <si>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</si>
  <si>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</si>
  <si>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</si>
  <si>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</si>
  <si>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</si>
  <si>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</si>
  <si>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</si>
  <si>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</si>
  <si>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</si>
  <si>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</si>
  <si>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</si>
  <si>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</si>
  <si>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</si>
  <si>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</si>
  <si>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</si>
  <si>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</si>
  <si>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</si>
  <si>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</si>
  <si>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</si>
  <si>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</si>
  <si>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</si>
  <si>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</si>
  <si>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</si>
  <si>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</si>
  <si>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</si>
  <si>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</si>
  <si>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</si>
  <si>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</si>
  <si>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</si>
  <si>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</si>
  <si>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</si>
  <si>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</si>
  <si>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</si>
  <si>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</si>
  <si>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</si>
  <si>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</si>
  <si>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</si>
  <si>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</si>
  <si>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</si>
  <si>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</si>
  <si>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</si>
  <si>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</si>
  <si>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</si>
  <si>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</si>
  <si>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</si>
  <si>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</si>
  <si>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</si>
  <si>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</si>
  <si>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</si>
  <si>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</si>
  <si>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</si>
  <si>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</si>
  <si>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</si>
  <si>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</si>
  <si>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</si>
  <si>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</si>
  <si>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</si>
  <si>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</si>
  <si>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</si>
  <si>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</si>
  <si>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</si>
  <si>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</si>
  <si>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</si>
  <si>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</si>
  <si>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</si>
  <si>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</si>
  <si>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</si>
  <si>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</si>
  <si>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</si>
  <si>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</si>
  <si>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</si>
  <si>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</si>
  <si>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</si>
  <si>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</si>
  <si>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</si>
  <si>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</si>
  <si>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</si>
  <si>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</si>
  <si>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</si>
  <si>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</si>
  <si>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</si>
  <si>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</si>
  <si>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</si>
  <si>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</si>
  <si>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</si>
  <si>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</si>
  <si>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</si>
  <si>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</si>
  <si>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</si>
  <si>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</si>
  <si>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</si>
  <si>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</si>
  <si>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</si>
  <si>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</si>
  <si>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</si>
  <si>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</si>
  <si>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</si>
  <si>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</si>
  <si>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</si>
  <si>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</si>
  <si>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</si>
  <si>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</si>
  <si>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</si>
  <si>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</si>
  <si>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</si>
  <si>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</si>
  <si>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</si>
  <si>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</si>
  <si>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</si>
  <si>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</si>
  <si>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</si>
  <si>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</si>
  <si>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</si>
  <si>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</si>
  <si>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</si>
  <si>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</si>
  <si>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</si>
  <si>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</si>
  <si>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</si>
  <si>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</si>
  <si>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</si>
  <si>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</si>
  <si>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</si>
  <si>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</si>
  <si>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</si>
  <si>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</si>
  <si>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</si>
  <si>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</si>
  <si>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</si>
  <si>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</si>
  <si>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</si>
  <si>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</si>
  <si>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</si>
  <si>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</si>
  <si>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</si>
  <si>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</si>
  <si>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</si>
  <si>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</si>
  <si>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</si>
  <si>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</si>
  <si>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</si>
  <si>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</si>
  <si>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</si>
  <si>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</si>
  <si>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</si>
  <si>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</si>
  <si>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</si>
  <si>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</si>
  <si>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</si>
  <si>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</si>
  <si>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</si>
  <si>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</si>
  <si>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</si>
  <si>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</si>
  <si>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</si>
  <si>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</si>
  <si>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</si>
  <si>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</si>
  <si>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</si>
  <si>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</si>
  <si>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</si>
  <si>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</si>
  <si>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</si>
  <si>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</si>
  <si>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</si>
  <si>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</si>
  <si>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</si>
  <si>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</si>
  <si>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</si>
  <si>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</si>
  <si>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</si>
  <si>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</si>
  <si>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</si>
  <si>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</si>
  <si>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</si>
  <si>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</si>
  <si>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</si>
  <si>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</si>
  <si>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</si>
  <si>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</si>
  <si>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</si>
  <si>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</si>
  <si>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</si>
  <si>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</si>
  <si>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</si>
  <si>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</si>
  <si>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</si>
  <si>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</si>
  <si>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</si>
  <si>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</si>
  <si>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</si>
  <si>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</si>
  <si>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</si>
  <si>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</si>
  <si>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</si>
  <si>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</si>
  <si>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</si>
  <si>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</si>
  <si>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</si>
  <si>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</si>
  <si>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</si>
  <si>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</si>
  <si>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</si>
  <si>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</si>
  <si>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</si>
  <si>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</si>
  <si>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</si>
  <si>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</si>
  <si>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</si>
  <si>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</si>
  <si>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</si>
  <si>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</si>
  <si>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</si>
  <si>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</si>
  <si>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</si>
  <si>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</si>
  <si>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</si>
  <si>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</si>
  <si>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</si>
  <si>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</si>
  <si>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</si>
  <si>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</si>
  <si>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</si>
  <si>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</si>
  <si>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</si>
  <si>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</si>
  <si>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</si>
  <si>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</si>
  <si>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</si>
  <si>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</si>
  <si>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</si>
  <si>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</si>
  <si>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</si>
  <si>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</si>
  <si>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</si>
  <si>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</si>
  <si>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</si>
  <si>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</si>
  <si>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</si>
  <si>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</si>
  <si>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</si>
  <si>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</si>
  <si>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</si>
  <si>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</si>
  <si>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</si>
  <si>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</si>
  <si>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</si>
  <si>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</si>
  <si>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</si>
  <si>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</si>
  <si>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</si>
  <si>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</si>
  <si>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</si>
  <si>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</si>
  <si>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</si>
  <si>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</si>
  <si>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</si>
  <si>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</si>
  <si>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</si>
  <si>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</si>
  <si>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</si>
  <si>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</si>
  <si>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</si>
  <si>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</si>
  <si>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</si>
  <si>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</si>
  <si>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</si>
  <si>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</si>
  <si>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</si>
  <si>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</si>
  <si>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</si>
  <si>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</si>
  <si>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</si>
  <si>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</si>
  <si>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</si>
  <si>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</si>
  <si>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</si>
  <si>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</si>
  <si>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</si>
  <si>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</si>
  <si>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</si>
  <si>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</si>
  <si>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</si>
  <si>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</si>
  <si>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</si>
  <si>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</si>
  <si>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</si>
  <si>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</si>
  <si>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</si>
  <si>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</si>
  <si>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</si>
  <si>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</si>
  <si>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</si>
  <si>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</si>
  <si>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</si>
  <si>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</si>
  <si>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</si>
  <si>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</si>
  <si>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</si>
  <si>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</si>
  <si>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</si>
  <si>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</si>
  <si>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</si>
  <si>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</si>
  <si>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</si>
  <si>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</si>
  <si>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</si>
  <si>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</si>
  <si>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</si>
  <si>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</si>
  <si>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</si>
  <si>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</si>
  <si>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</si>
  <si>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</si>
  <si>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</si>
  <si>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</si>
  <si>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</si>
  <si>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</si>
  <si>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</si>
  <si>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</si>
  <si>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</si>
  <si>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</si>
  <si>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</si>
  <si>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</si>
  <si>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</si>
  <si>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</si>
  <si>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</si>
  <si>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</si>
  <si>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</si>
  <si>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</si>
  <si>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</si>
  <si>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</si>
  <si>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</si>
  <si>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</si>
  <si>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</si>
  <si>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</si>
  <si>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</si>
  <si>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</si>
  <si>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</si>
  <si>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</si>
  <si>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</si>
  <si>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</si>
  <si>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</si>
  <si>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</si>
  <si>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</si>
  <si>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</si>
  <si>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</si>
  <si>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</si>
  <si>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</si>
  <si>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</si>
  <si>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</si>
  <si>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</si>
  <si>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</si>
  <si>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</si>
  <si>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</si>
  <si>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</si>
  <si>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</si>
  <si>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</si>
  <si>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</si>
  <si>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</si>
  <si>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</si>
  <si>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</si>
  <si>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</si>
  <si>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</si>
  <si>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</si>
  <si>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</si>
  <si>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</si>
  <si>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</si>
  <si>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</si>
  <si>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</si>
  <si>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</si>
  <si>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</si>
  <si>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</si>
  <si>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</si>
  <si>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</si>
  <si>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</si>
  <si>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</si>
  <si>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</si>
  <si>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</si>
  <si>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</si>
  <si>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</si>
  <si>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</si>
  <si>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</si>
  <si>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</si>
  <si>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</si>
  <si>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</si>
  <si>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</si>
  <si>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</si>
  <si>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</si>
  <si>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</si>
  <si>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</si>
  <si>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</si>
  <si>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</si>
  <si>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</si>
  <si>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</si>
  <si>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</si>
  <si>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</si>
  <si>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</si>
  <si>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</si>
  <si>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</si>
  <si>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</si>
  <si>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</si>
  <si>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</si>
  <si>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</si>
  <si>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</si>
  <si>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</si>
  <si>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</si>
  <si>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</si>
  <si>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</si>
  <si>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</si>
  <si>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</si>
  <si>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</si>
  <si>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</si>
  <si>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</si>
  <si>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</si>
  <si>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</si>
  <si>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</si>
  <si>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</si>
  <si>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</si>
  <si>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</si>
  <si>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</si>
  <si>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</si>
  <si>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</si>
  <si>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</si>
  <si>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</si>
  <si>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</si>
  <si>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</si>
  <si>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</si>
  <si>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</si>
  <si>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</si>
  <si>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</si>
  <si>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</si>
  <si>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</si>
  <si>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</si>
  <si>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</si>
  <si>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</si>
  <si>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</si>
  <si>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</si>
  <si>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</si>
  <si>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</si>
  <si>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</si>
  <si>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</si>
  <si>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</si>
  <si>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</si>
  <si>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</si>
  <si>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</si>
  <si>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</si>
  <si>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</si>
  <si>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</si>
  <si>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</si>
  <si>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</si>
  <si>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</si>
  <si>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</si>
  <si>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</si>
  <si>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</si>
  <si>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</si>
  <si>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</si>
  <si>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</si>
  <si>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</si>
  <si>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</si>
  <si>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</si>
  <si>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</si>
  <si>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</si>
  <si>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</si>
  <si>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</si>
  <si>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</si>
  <si>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</si>
  <si>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</si>
  <si>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</si>
  <si>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</si>
  <si>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</si>
  <si>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</si>
  <si>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</si>
  <si>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</si>
  <si>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</si>
  <si>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</si>
  <si>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</si>
  <si>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</si>
  <si>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</si>
  <si>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</si>
  <si>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</si>
  <si>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</si>
  <si>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</si>
  <si>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</si>
  <si>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</si>
  <si>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</si>
  <si>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</si>
  <si>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</si>
  <si>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</si>
  <si>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</si>
  <si>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</si>
  <si>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</si>
  <si>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</si>
  <si>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</si>
  <si>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</si>
  <si>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</si>
  <si>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</si>
  <si>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</si>
  <si>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</si>
  <si>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</si>
  <si>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</si>
  <si>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</si>
  <si>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</si>
  <si>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</si>
  <si>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</si>
  <si>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</si>
  <si>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</si>
  <si>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</si>
  <si>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</si>
  <si>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</si>
  <si>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</si>
  <si>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</si>
  <si>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</si>
  <si>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</si>
  <si>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</si>
  <si>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</si>
  <si>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</si>
  <si>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</si>
  <si>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</si>
  <si>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</si>
  <si>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</si>
  <si>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</si>
  <si>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</si>
  <si>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</si>
  <si>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</si>
  <si>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</si>
  <si>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</si>
  <si>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</si>
  <si>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</si>
  <si>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</si>
  <si>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</si>
  <si>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</si>
  <si>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</si>
  <si>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</si>
  <si>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</si>
  <si>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</si>
  <si>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</si>
  <si>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</si>
  <si>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</si>
  <si>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</si>
  <si>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</si>
  <si>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</si>
  <si>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</si>
  <si>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</si>
  <si>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</si>
  <si>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</si>
  <si>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</si>
  <si>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</si>
  <si>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</si>
  <si>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</si>
  <si>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</si>
  <si>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</si>
  <si>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</si>
  <si>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</si>
  <si>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</si>
  <si>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</si>
  <si>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</si>
  <si>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</si>
  <si>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</si>
  <si>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</si>
  <si>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</si>
  <si>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</si>
  <si>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</si>
  <si>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</si>
  <si>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</si>
  <si>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</si>
  <si>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</si>
  <si>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</si>
  <si>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</si>
  <si>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</si>
  <si>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</si>
  <si>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</si>
  <si>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</si>
  <si>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</si>
  <si>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</si>
  <si>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</si>
  <si>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</si>
  <si>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</si>
  <si>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</si>
  <si>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</si>
  <si>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</si>
  <si>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</si>
  <si>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</si>
  <si>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</si>
  <si>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</si>
  <si>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</si>
  <si>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</si>
  <si>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</si>
  <si>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</si>
  <si>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</si>
  <si>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</si>
  <si>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</si>
  <si>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</si>
  <si>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</si>
  <si>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</si>
  <si>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</si>
  <si>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</si>
  <si>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</si>
  <si>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</si>
  <si>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</si>
  <si>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</si>
  <si>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</si>
  <si>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</si>
  <si>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</si>
  <si>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</si>
  <si>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</si>
  <si>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</si>
  <si>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</si>
  <si>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</si>
  <si>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</si>
  <si>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</si>
  <si>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</si>
  <si>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</si>
  <si>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</si>
  <si>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</si>
  <si>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</si>
  <si>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</si>
  <si>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</si>
  <si>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</si>
  <si>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</si>
  <si>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</si>
  <si>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</si>
  <si>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</si>
  <si>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</si>
  <si>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</si>
  <si>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</si>
  <si>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</si>
  <si>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</si>
  <si>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</si>
  <si>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</si>
  <si>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</si>
  <si>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</si>
  <si>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</si>
  <si>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</si>
  <si>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</si>
  <si>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</si>
  <si>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</si>
  <si>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</si>
  <si>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</si>
  <si>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</si>
  <si>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</si>
  <si>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</si>
  <si>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</si>
  <si>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</si>
  <si>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</si>
  <si>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</si>
  <si>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</si>
  <si>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</si>
  <si>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</si>
  <si>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</si>
  <si>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</si>
  <si>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</si>
  <si>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</si>
  <si>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</si>
  <si>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</si>
  <si>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</si>
  <si>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</si>
  <si>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</si>
  <si>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</si>
  <si>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</si>
  <si>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</si>
  <si>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</si>
  <si>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</si>
  <si>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</si>
  <si>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</si>
  <si>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</si>
  <si>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</si>
  <si>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</si>
  <si>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</si>
  <si>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</si>
  <si>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</si>
  <si>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</si>
  <si>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</si>
  <si>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</si>
  <si>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</si>
  <si>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</si>
  <si>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</si>
  <si>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</si>
  <si>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</si>
  <si>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</si>
  <si>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</si>
  <si>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</si>
  <si>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</si>
  <si>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</si>
  <si>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</si>
  <si>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</si>
  <si>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</si>
  <si>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</si>
  <si>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</si>
  <si>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</si>
  <si>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</si>
  <si>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</si>
  <si>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</si>
  <si>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</si>
  <si>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</si>
  <si>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</si>
  <si>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</si>
  <si>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</si>
  <si>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</si>
  <si>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</si>
  <si>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</si>
  <si>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</si>
  <si>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</si>
  <si>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</si>
  <si>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</si>
  <si>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</si>
  <si>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</si>
  <si>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</si>
  <si>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</si>
  <si>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</si>
  <si>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</si>
  <si>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</si>
  <si>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</si>
  <si>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</si>
  <si>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</si>
  <si>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</si>
  <si>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</si>
  <si>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</si>
  <si>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</si>
  <si>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</si>
  <si>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</si>
  <si>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</si>
  <si>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</si>
  <si>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</si>
  <si>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</si>
  <si>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</si>
  <si>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</si>
  <si>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</si>
  <si>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</si>
  <si>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</si>
  <si>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</si>
  <si>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</si>
  <si>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</si>
  <si>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</si>
  <si>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</si>
  <si>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</si>
  <si>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</si>
  <si>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</si>
  <si>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</si>
  <si>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</si>
  <si>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</si>
  <si>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</si>
  <si>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</si>
  <si>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</si>
  <si>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</si>
  <si>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</si>
  <si>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</si>
  <si>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</si>
  <si>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</si>
  <si>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</si>
  <si>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</si>
  <si>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</si>
  <si>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</si>
  <si>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</si>
  <si>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</si>
  <si>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</si>
  <si>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</si>
  <si>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</si>
  <si>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</si>
  <si>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</si>
  <si>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</si>
  <si>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</si>
  <si>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</si>
  <si>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</si>
  <si>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</si>
  <si>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</si>
  <si>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</si>
  <si>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</si>
  <si>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</si>
  <si>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</si>
  <si>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</si>
  <si>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</si>
  <si>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</si>
  <si>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</si>
  <si>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</si>
  <si>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</si>
  <si>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</si>
  <si>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</si>
  <si>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</si>
  <si>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</si>
  <si>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</si>
  <si>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</si>
  <si>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</si>
  <si>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</si>
  <si>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</si>
  <si>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</si>
  <si>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</si>
  <si>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</si>
  <si>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</si>
  <si>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</si>
  <si>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</si>
  <si>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</si>
  <si>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</si>
  <si>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</si>
  <si>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</si>
  <si>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</si>
  <si>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</si>
  <si>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</si>
  <si>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</si>
  <si>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</si>
  <si>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</si>
  <si>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</si>
  <si>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</si>
  <si>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</si>
  <si>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</si>
  <si>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</si>
  <si>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</si>
  <si>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</si>
  <si>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</si>
  <si>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</si>
  <si>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</si>
  <si>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</si>
  <si>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</si>
  <si>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</si>
  <si>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</si>
  <si>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</si>
  <si>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</si>
  <si>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</si>
  <si>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</si>
  <si>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</si>
  <si>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</si>
  <si>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</si>
  <si>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</si>
  <si>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</si>
  <si>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</si>
  <si>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</si>
  <si>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</si>
  <si>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</si>
  <si>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</si>
  <si>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</si>
  <si>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</si>
  <si>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</si>
  <si>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</si>
  <si>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</si>
  <si>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</si>
  <si>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</si>
  <si>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</si>
  <si>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</si>
  <si>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</si>
  <si>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</si>
  <si>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</si>
  <si>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</si>
  <si>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</si>
  <si>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</si>
  <si>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</si>
  <si>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</si>
  <si>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</si>
  <si>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</si>
  <si>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</si>
  <si>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</si>
  <si>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</si>
  <si>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</si>
  <si>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</si>
  <si>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</si>
  <si>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</si>
  <si>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</si>
  <si>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</si>
  <si>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</si>
  <si>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</si>
  <si>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</si>
  <si>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</si>
  <si>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</si>
  <si>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</si>
  <si>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</si>
  <si>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</si>
  <si>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</si>
  <si>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</si>
  <si>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</si>
  <si>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</si>
  <si>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</si>
  <si>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</si>
  <si>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</si>
  <si>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</si>
  <si>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</si>
  <si>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</si>
  <si>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</si>
  <si>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</si>
  <si>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</si>
  <si>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</si>
  <si>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</si>
  <si>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</si>
  <si>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</si>
  <si>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</si>
  <si>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</si>
  <si>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</si>
  <si>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</si>
  <si>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</si>
  <si>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</si>
  <si>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</si>
  <si>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</si>
  <si>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</si>
  <si>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</si>
  <si>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</si>
  <si>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</si>
  <si>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</si>
  <si>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</si>
  <si>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</si>
  <si>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</si>
  <si>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</si>
  <si>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</si>
  <si>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</si>
  <si>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</si>
  <si>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</si>
  <si>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</si>
  <si>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</si>
  <si>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</si>
  <si>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</si>
  <si>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</si>
  <si>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</si>
  <si>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</si>
  <si>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</si>
  <si>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</si>
  <si>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</si>
  <si>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</si>
  <si>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</si>
  <si>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</si>
  <si>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</si>
  <si>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</si>
  <si>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</si>
  <si>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</si>
  <si>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</si>
  <si>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</si>
  <si>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</si>
  <si>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</si>
  <si>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</si>
  <si>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</si>
  <si>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</si>
  <si>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</si>
  <si>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</si>
  <si>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</si>
  <si>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</si>
  <si>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</si>
  <si>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</si>
  <si>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</si>
  <si>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</si>
  <si>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</si>
  <si>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</si>
  <si>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</si>
  <si>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</si>
  <si>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</si>
  <si>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</si>
  <si>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</si>
  <si>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</si>
  <si>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</si>
  <si>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</si>
  <si>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</si>
  <si>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</si>
  <si>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</si>
  <si>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</si>
  <si>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</si>
  <si>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</si>
  <si>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</si>
  <si>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</si>
  <si>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</si>
  <si>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</si>
  <si>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</si>
  <si>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</si>
  <si>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</si>
  <si>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</si>
  <si>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</si>
  <si>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</si>
  <si>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</si>
  <si>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</si>
  <si>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</si>
  <si>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</si>
  <si>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</si>
  <si>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</si>
  <si>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</si>
  <si>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</si>
  <si>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</si>
  <si>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</si>
  <si>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</si>
  <si>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</si>
  <si>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</si>
  <si>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</si>
  <si>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</si>
  <si>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</si>
  <si>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</si>
  <si>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</si>
  <si>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</si>
  <si>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</si>
  <si>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</si>
  <si>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</si>
  <si>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</si>
  <si>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</si>
  <si>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</si>
  <si>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</si>
  <si>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</si>
  <si>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</si>
  <si>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</si>
  <si>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</si>
  <si>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</si>
  <si>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</si>
  <si>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</si>
  <si>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</si>
  <si>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</si>
  <si>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</si>
  <si>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</si>
  <si>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</si>
  <si>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</si>
  <si>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</si>
  <si>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</si>
  <si>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</si>
  <si>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</si>
  <si>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</si>
  <si>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</si>
  <si>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</si>
  <si>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</si>
  <si>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</si>
  <si>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</si>
  <si>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</si>
  <si>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</si>
  <si>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</si>
  <si>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</si>
  <si>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</si>
  <si>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</si>
  <si>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</si>
  <si>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</si>
  <si>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</si>
  <si>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</si>
  <si>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</si>
  <si>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</si>
  <si>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</si>
  <si>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</si>
  <si>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</si>
  <si>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</si>
  <si>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</si>
  <si>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</si>
  <si>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</si>
  <si>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</si>
  <si>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</si>
  <si>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</si>
  <si>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</si>
  <si>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</si>
  <si>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</si>
  <si>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</si>
  <si>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</si>
  <si>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</si>
  <si>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</si>
  <si>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</si>
  <si>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</si>
  <si>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</si>
  <si>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</si>
  <si>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</si>
  <si>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</si>
  <si>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</si>
  <si>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</si>
  <si>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</si>
  <si>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</si>
  <si>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</si>
  <si>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</si>
  <si>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</si>
  <si>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</si>
  <si>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</si>
  <si>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</si>
  <si>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</si>
  <si>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</si>
  <si>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</si>
  <si>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</si>
  <si>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</si>
  <si>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</si>
  <si>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</si>
  <si>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</si>
  <si>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</si>
  <si>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</si>
  <si>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</si>
  <si>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</si>
  <si>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</si>
  <si>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</si>
  <si>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</si>
  <si>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</si>
  <si>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</si>
  <si>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</si>
  <si>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</si>
  <si>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</si>
  <si>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</si>
  <si>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</si>
  <si>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</si>
  <si>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</si>
  <si>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</si>
  <si>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</si>
  <si>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</si>
  <si>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</si>
  <si>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</si>
  <si>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</si>
  <si>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</si>
  <si>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</si>
  <si>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</si>
  <si>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</si>
  <si>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</si>
  <si>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</si>
  <si>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</si>
  <si>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</si>
  <si>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</si>
  <si>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</si>
  <si>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</si>
  <si>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</si>
  <si>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</si>
  <si>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</si>
  <si>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</si>
  <si>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</si>
  <si>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</si>
  <si>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</si>
  <si>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</si>
  <si>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</si>
  <si>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</si>
  <si>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</si>
  <si>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</si>
  <si>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</si>
  <si>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</si>
  <si>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</si>
  <si>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</si>
  <si>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</si>
  <si>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</si>
  <si>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</si>
  <si>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</si>
  <si>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</si>
  <si>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</si>
  <si>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</si>
  <si>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</si>
  <si>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</si>
  <si>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</si>
  <si>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</si>
  <si>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</si>
  <si>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</si>
  <si>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</si>
  <si>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</si>
  <si>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</si>
  <si>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</si>
  <si>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</si>
  <si>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</si>
  <si>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</si>
  <si>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</si>
  <si>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</si>
  <si>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</si>
  <si>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</si>
  <si>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</si>
  <si>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</si>
  <si>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</si>
  <si>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</si>
  <si>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</si>
  <si>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</si>
  <si>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</si>
  <si>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</si>
  <si>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</si>
  <si>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</si>
  <si>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</si>
  <si>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</si>
  <si>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</si>
  <si>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</si>
  <si>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</si>
  <si>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</si>
  <si>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</si>
  <si>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</si>
  <si>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</si>
  <si>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</si>
  <si>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</si>
  <si>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</si>
  <si>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</si>
  <si>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</si>
  <si>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</si>
  <si>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</si>
  <si>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</si>
  <si>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</si>
  <si>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</si>
  <si>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</si>
  <si>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</si>
  <si>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</si>
  <si>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</si>
  <si>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</si>
  <si>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</si>
  <si>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</si>
  <si>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</si>
  <si>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</si>
  <si>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</si>
  <si>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</si>
  <si>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</si>
  <si>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</si>
  <si>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</si>
  <si>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</si>
  <si>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</si>
  <si>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</si>
  <si>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</si>
  <si>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</si>
  <si>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</si>
  <si>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</si>
  <si>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</si>
  <si>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</si>
  <si>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</si>
  <si>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</si>
  <si>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</si>
  <si>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</si>
  <si>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</si>
  <si>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</si>
  <si>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</si>
  <si>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</si>
  <si>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</si>
  <si>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</si>
  <si>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</si>
  <si>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</si>
  <si>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</si>
  <si>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</si>
  <si>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</si>
  <si>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</si>
  <si>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</si>
  <si>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</si>
  <si>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</si>
  <si>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</si>
  <si>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</si>
  <si>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</si>
  <si>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</si>
  <si>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</si>
  <si>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</si>
  <si>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</si>
  <si>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</si>
  <si>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</si>
  <si>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</si>
  <si>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</si>
  <si>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</si>
  <si>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</si>
  <si>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</si>
  <si>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</si>
  <si>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</si>
  <si>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</si>
  <si>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</si>
  <si>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</si>
  <si>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</si>
  <si>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</si>
  <si>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</si>
  <si>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</si>
  <si>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</si>
  <si>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</si>
  <si>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</si>
  <si>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</si>
  <si>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</si>
  <si>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</si>
  <si>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</si>
  <si>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</si>
  <si>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</si>
  <si>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</si>
  <si>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</si>
  <si>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</si>
  <si>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</si>
  <si>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</si>
  <si>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</si>
  <si>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</si>
  <si>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</si>
  <si>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</si>
  <si>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</si>
  <si>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</si>
  <si>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</si>
  <si>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</si>
  <si>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</si>
  <si>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</si>
  <si>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</si>
  <si>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</si>
  <si>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</si>
  <si>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</si>
  <si>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</si>
  <si>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</si>
  <si>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</si>
  <si>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</si>
  <si>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</si>
  <si>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</si>
  <si>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</si>
  <si>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</si>
  <si>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</si>
  <si>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</si>
  <si>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</si>
  <si>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</si>
  <si>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</si>
  <si>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</si>
  <si>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</si>
  <si>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</si>
  <si>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</si>
  <si>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</si>
  <si>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</si>
  <si>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</si>
  <si>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</si>
  <si>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</si>
  <si>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</si>
  <si>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</si>
  <si>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</si>
  <si>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</si>
  <si>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</si>
  <si>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</si>
  <si>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</si>
  <si>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</si>
  <si>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</si>
  <si>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</si>
  <si>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</si>
  <si>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</si>
  <si>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</si>
  <si>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</si>
  <si>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</si>
  <si>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</si>
  <si>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</si>
  <si>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</si>
  <si>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</si>
  <si>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</si>
  <si>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</si>
  <si>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</si>
  <si>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</si>
  <si>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</si>
  <si>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</si>
  <si>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</si>
  <si>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</si>
  <si>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</si>
  <si>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</si>
  <si>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</si>
  <si>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</si>
  <si>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</si>
  <si>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</si>
  <si>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</si>
  <si>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</si>
  <si>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</si>
  <si>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</si>
  <si>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</si>
  <si>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</si>
  <si>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</si>
  <si>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</si>
  <si>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</si>
  <si>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</si>
  <si>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</si>
  <si>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</si>
  <si>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</si>
  <si>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</si>
  <si>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</si>
  <si>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</si>
  <si>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</si>
  <si>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</si>
  <si>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</si>
  <si>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</si>
  <si>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</si>
  <si>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</si>
  <si>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</si>
  <si>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</si>
  <si>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</si>
  <si>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</si>
  <si>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</si>
  <si>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</si>
  <si>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</si>
  <si>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</si>
  <si>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</si>
  <si>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</si>
  <si>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</si>
  <si>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</si>
  <si>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</si>
  <si>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</si>
  <si>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</si>
  <si>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</si>
  <si>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</si>
  <si>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</si>
  <si>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</si>
  <si>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</si>
  <si>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</si>
  <si>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</si>
  <si>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</si>
  <si>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</si>
  <si>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</si>
  <si>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</si>
  <si>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</si>
  <si>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</si>
  <si>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</si>
  <si>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</si>
  <si>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</si>
  <si>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</si>
  <si>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</si>
  <si>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</si>
  <si>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</si>
  <si>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</si>
  <si>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</si>
  <si>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</si>
  <si>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</si>
  <si>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</si>
  <si>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</si>
  <si>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</si>
  <si>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</si>
  <si>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</si>
  <si>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</si>
  <si>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</si>
  <si>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</si>
  <si>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</si>
  <si>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</si>
  <si>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</si>
  <si>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</si>
  <si>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</si>
  <si>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</si>
  <si>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</si>
  <si>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</si>
  <si>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</si>
  <si>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</si>
  <si>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</si>
  <si>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</si>
  <si>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</si>
  <si>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</si>
  <si>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</si>
  <si>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</si>
  <si>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</si>
  <si>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</si>
  <si>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</si>
  <si>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</si>
  <si>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</si>
  <si>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</si>
  <si>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</si>
  <si>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</si>
  <si>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</si>
  <si>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</si>
  <si>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</si>
  <si>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</si>
  <si>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</si>
  <si>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</si>
  <si>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</si>
  <si>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</si>
  <si>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</si>
  <si>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</si>
  <si>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</si>
  <si>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</si>
  <si>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</si>
  <si>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</si>
  <si>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</si>
  <si>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</si>
  <si>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</si>
  <si>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</si>
  <si>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</si>
  <si>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</si>
  <si>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</si>
  <si>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</si>
  <si>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</si>
  <si>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</si>
  <si>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</si>
  <si>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</si>
  <si>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</si>
  <si>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</si>
  <si>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</si>
  <si>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</si>
  <si>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</si>
  <si>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</si>
  <si>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</si>
  <si>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</si>
  <si>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</si>
  <si>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</si>
  <si>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</si>
  <si>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</si>
  <si>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</si>
  <si>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</si>
  <si>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</si>
  <si>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</si>
  <si>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</si>
  <si>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</si>
  <si>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</si>
  <si>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</si>
  <si>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</si>
  <si>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</si>
  <si>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</si>
  <si>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</si>
  <si>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</si>
  <si>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</si>
  <si>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</si>
  <si>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</si>
  <si>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</si>
  <si>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</si>
  <si>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</si>
  <si>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</si>
  <si>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</si>
  <si>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</si>
  <si>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</si>
  <si>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</si>
  <si>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</si>
  <si>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</si>
  <si>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</si>
  <si>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</si>
  <si>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</si>
  <si>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</si>
  <si>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</si>
  <si>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</si>
  <si>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</si>
  <si>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</si>
  <si>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</si>
  <si>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</si>
  <si>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</si>
  <si>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</si>
  <si>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</si>
  <si>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</si>
  <si>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</si>
  <si>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</si>
  <si>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</si>
  <si>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</si>
  <si>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</si>
  <si>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</si>
  <si>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</si>
  <si>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</si>
  <si>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</si>
  <si>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</si>
  <si>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</si>
  <si>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</si>
  <si>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</si>
  <si>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</si>
  <si>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</si>
  <si>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</si>
  <si>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</si>
  <si>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</si>
  <si>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</si>
  <si>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</si>
  <si>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</si>
  <si>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</si>
  <si>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</si>
  <si>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</si>
  <si>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</si>
  <si>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</si>
  <si>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</si>
  <si>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</si>
  <si>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</si>
  <si>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</si>
  <si>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</si>
  <si>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</si>
  <si>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</si>
  <si>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</si>
  <si>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</si>
  <si>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</si>
  <si>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</si>
  <si>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</si>
  <si>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</si>
  <si>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</si>
  <si>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</si>
  <si>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</si>
  <si>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</si>
  <si>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</si>
  <si>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</si>
  <si>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</si>
  <si>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</si>
  <si>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</si>
  <si>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</si>
  <si>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</si>
  <si>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</si>
  <si>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</si>
  <si>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</si>
  <si>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</si>
  <si>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</si>
  <si>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</si>
  <si>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</si>
  <si>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</si>
  <si>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</si>
  <si>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</si>
  <si>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</si>
  <si>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</si>
  <si>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</si>
  <si>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</si>
  <si>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</si>
  <si>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</si>
  <si>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</si>
  <si>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</si>
  <si>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</si>
  <si>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</si>
  <si>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</si>
  <si>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</si>
  <si>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</si>
  <si>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</si>
  <si>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</si>
  <si>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</si>
  <si>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</si>
  <si>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</si>
  <si>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</si>
  <si>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</si>
  <si>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</si>
  <si>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</si>
  <si>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</si>
  <si>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</si>
  <si>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</si>
  <si>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</si>
  <si>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</si>
  <si>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</si>
  <si>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</si>
  <si>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</si>
  <si>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</si>
  <si>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</si>
  <si>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</si>
  <si>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</si>
  <si>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</si>
  <si>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</si>
  <si>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</si>
  <si>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</si>
  <si>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</si>
  <si>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</si>
  <si>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</si>
  <si>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</si>
  <si>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</si>
  <si>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</si>
  <si>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</si>
  <si>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</si>
  <si>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</si>
  <si>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</si>
  <si>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</si>
  <si>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</si>
  <si>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</si>
  <si>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</si>
  <si>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</si>
  <si>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</si>
  <si>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</si>
  <si>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</si>
  <si>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</si>
  <si>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</si>
  <si>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</si>
  <si>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</si>
  <si>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</si>
  <si>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</si>
  <si>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</si>
  <si>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</si>
  <si>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</si>
  <si>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</si>
  <si>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</si>
  <si>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</si>
  <si>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</si>
  <si>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</si>
  <si>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</si>
  <si>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</si>
  <si>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</si>
  <si>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</si>
  <si>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</si>
  <si>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</si>
  <si>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</si>
  <si>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</si>
  <si>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</si>
  <si>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</si>
  <si>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</si>
  <si>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</si>
  <si>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</si>
  <si>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</si>
  <si>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</si>
  <si>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</si>
  <si>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</si>
  <si>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</si>
  <si>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</si>
  <si>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</si>
  <si>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</si>
  <si>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</si>
  <si>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</si>
  <si>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</si>
  <si>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</si>
  <si>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</si>
  <si>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</si>
  <si>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</si>
  <si>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</si>
  <si>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</si>
  <si>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</si>
  <si>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</si>
  <si>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</si>
  <si>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</si>
  <si>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</si>
  <si>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</si>
  <si>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</si>
  <si>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</si>
  <si>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</si>
  <si>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</si>
  <si>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</si>
  <si>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</si>
  <si>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</si>
  <si>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</si>
  <si>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</si>
  <si>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</si>
  <si>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</si>
  <si>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</si>
  <si>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</si>
  <si>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</si>
  <si>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</si>
  <si>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</si>
  <si>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</si>
  <si>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</si>
  <si>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</si>
  <si>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</si>
  <si>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</si>
  <si>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</si>
  <si>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</si>
  <si>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</si>
  <si>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</si>
  <si>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</si>
  <si>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</si>
  <si>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</si>
  <si>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</si>
  <si>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</si>
  <si>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</si>
  <si>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</si>
  <si>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</si>
  <si>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</si>
  <si>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</si>
  <si>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</si>
  <si>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</si>
  <si>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</si>
  <si>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</si>
  <si>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</si>
  <si>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</si>
  <si>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</si>
  <si>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</si>
  <si>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</si>
  <si>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</si>
  <si>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</si>
  <si>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</si>
  <si>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</si>
  <si>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</si>
  <si>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</si>
  <si>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</si>
  <si>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</si>
  <si>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</si>
  <si>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</si>
  <si>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</si>
  <si>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</si>
  <si>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</si>
  <si>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</si>
  <si>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</si>
  <si>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</si>
  <si>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</si>
  <si>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</si>
  <si>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</si>
  <si>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</si>
  <si>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</si>
  <si>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</si>
  <si>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</si>
  <si>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</si>
  <si>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</si>
  <si>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</si>
  <si>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</si>
  <si>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</si>
  <si>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</si>
  <si>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</si>
  <si>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</si>
  <si>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</si>
  <si>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</si>
  <si>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</si>
  <si>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</si>
  <si>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</si>
  <si>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</si>
  <si>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</si>
  <si>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</si>
  <si>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</si>
  <si>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</si>
  <si>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</si>
  <si>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</si>
  <si>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</si>
  <si>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</si>
  <si>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</si>
  <si>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</si>
  <si>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</si>
  <si>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</si>
  <si>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</si>
  <si>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</si>
  <si>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</si>
  <si>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</si>
  <si>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</si>
  <si>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</si>
  <si>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</si>
  <si>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</si>
  <si>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</si>
  <si>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</si>
  <si>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</si>
  <si>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</si>
  <si>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</si>
  <si>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</si>
  <si>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</si>
  <si>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</si>
  <si>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</si>
  <si>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</si>
  <si>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</si>
  <si>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</si>
  <si>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</si>
  <si>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</si>
  <si>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</si>
  <si>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</si>
  <si>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</si>
  <si>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</si>
  <si>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</si>
  <si>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</si>
  <si>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</si>
  <si>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</si>
  <si>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</si>
  <si>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</si>
  <si>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</si>
  <si>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</si>
  <si>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</si>
  <si>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</si>
  <si>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</si>
  <si>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</si>
  <si>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</si>
  <si>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</si>
  <si>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</si>
  <si>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</si>
  <si>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</si>
  <si>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</si>
  <si>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</si>
  <si>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</si>
  <si>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</si>
  <si>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</si>
  <si>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</si>
  <si>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</si>
  <si>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</si>
  <si>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</si>
  <si>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</si>
  <si>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</si>
  <si>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</si>
  <si>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</si>
  <si>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</si>
  <si>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</si>
  <si>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</si>
  <si>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</si>
  <si>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</si>
  <si>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</si>
  <si>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</si>
  <si>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</si>
  <si>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</si>
  <si>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</si>
  <si>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</si>
  <si>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</si>
  <si>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</si>
  <si>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</si>
  <si>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</si>
  <si>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</si>
  <si>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</si>
  <si>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</si>
  <si>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</si>
  <si>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</si>
  <si>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</si>
  <si>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</si>
  <si>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</si>
  <si>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</si>
  <si>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</si>
  <si>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</si>
  <si>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</si>
  <si>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</si>
  <si>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</si>
  <si>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</si>
  <si>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</si>
  <si>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</si>
  <si>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</si>
  <si>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</si>
  <si>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</si>
  <si>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</si>
  <si>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</si>
  <si>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</si>
  <si>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</si>
  <si>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</si>
  <si>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</si>
  <si>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</si>
  <si>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</si>
  <si>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</si>
  <si>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</si>
  <si>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</si>
  <si>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</si>
  <si>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</si>
  <si>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</si>
  <si>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</si>
  <si>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</si>
  <si>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</si>
  <si>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</si>
  <si>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</si>
  <si>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</si>
  <si>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</si>
  <si>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</si>
  <si>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</si>
  <si>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</si>
  <si>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</si>
  <si>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</si>
  <si>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</si>
  <si>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</si>
  <si>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</si>
  <si>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</si>
  <si>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</si>
  <si>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</si>
  <si>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</si>
  <si>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</si>
  <si>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</si>
  <si>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</si>
  <si>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</si>
  <si>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</si>
  <si>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</si>
  <si>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</si>
  <si>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</si>
  <si>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</si>
  <si>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</si>
  <si>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</si>
  <si>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</si>
  <si>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</si>
  <si>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</si>
  <si>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</si>
  <si>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</si>
  <si>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</si>
  <si>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</si>
  <si>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</si>
  <si>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</si>
  <si>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</si>
  <si>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</si>
  <si>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</si>
  <si>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</si>
  <si>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</si>
  <si>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</si>
  <si>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</si>
  <si>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</si>
  <si>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</si>
  <si>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</si>
  <si>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</si>
  <si>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</si>
  <si>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</si>
  <si>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</si>
  <si>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</si>
  <si>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</si>
  <si>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</si>
  <si>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</si>
  <si>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</si>
  <si>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</si>
  <si>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</si>
  <si>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</si>
  <si>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</si>
  <si>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</si>
  <si>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</si>
  <si>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</si>
  <si>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</si>
  <si>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</si>
  <si>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</si>
  <si>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</si>
  <si>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</si>
  <si>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</si>
  <si>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</si>
  <si>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</si>
  <si>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</si>
  <si>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</si>
  <si>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</si>
  <si>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</si>
  <si>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</si>
  <si>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</si>
  <si>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</si>
  <si>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</si>
  <si>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</si>
  <si>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</si>
  <si>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</si>
  <si>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</si>
  <si>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</si>
  <si>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</si>
  <si>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</si>
  <si>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</si>
  <si>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</si>
  <si>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</si>
  <si>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</si>
  <si>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</si>
  <si>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</si>
  <si>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</si>
  <si>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</si>
  <si>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</si>
  <si>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</si>
  <si>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</si>
  <si>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</si>
  <si>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</si>
  <si>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</si>
  <si>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</si>
  <si>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</si>
  <si>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</si>
  <si>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</si>
  <si>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</si>
  <si>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</si>
  <si>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</si>
  <si>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</si>
  <si>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</si>
  <si>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</si>
  <si>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</si>
  <si>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</si>
  <si>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</si>
  <si>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</si>
  <si>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</si>
  <si>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</si>
  <si>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</si>
  <si>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</si>
  <si>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</si>
  <si>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</si>
  <si>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</si>
  <si>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</si>
  <si>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</si>
  <si>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</si>
  <si>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</si>
  <si>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</si>
  <si>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</si>
  <si>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</si>
  <si>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</si>
  <si>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</si>
  <si>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</si>
  <si>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</si>
  <si>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</si>
  <si>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</si>
  <si>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</si>
  <si>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</si>
  <si>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</si>
  <si>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</si>
  <si>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</si>
  <si>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</si>
  <si>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</si>
  <si>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</si>
  <si>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</si>
  <si>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</si>
  <si>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</si>
  <si>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</si>
  <si>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</si>
  <si>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</si>
  <si>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</si>
  <si>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</si>
  <si>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</si>
  <si>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</si>
  <si>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</si>
  <si>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</si>
  <si>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</si>
  <si>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</si>
  <si>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</si>
  <si>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</si>
  <si>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</si>
  <si>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</si>
  <si>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</si>
  <si>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</si>
  <si>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</si>
  <si>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</si>
  <si>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</si>
  <si>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</si>
  <si>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</si>
  <si>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</si>
  <si>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</si>
  <si>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</si>
  <si>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</si>
  <si>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</si>
  <si>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</si>
  <si>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</si>
  <si>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</si>
  <si>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</si>
  <si>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</si>
  <si>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</si>
  <si>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</si>
  <si>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</si>
  <si>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</si>
  <si>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</si>
  <si>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</si>
  <si>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</si>
  <si>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</si>
  <si>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</si>
  <si>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</si>
  <si>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</si>
  <si>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</si>
  <si>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</si>
  <si>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</si>
  <si>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</si>
  <si>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</si>
  <si>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</si>
  <si>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</si>
  <si>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</si>
  <si>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</si>
  <si>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</si>
  <si>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</si>
  <si>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</si>
  <si>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</si>
  <si>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</si>
  <si>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</si>
  <si>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</si>
  <si>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</si>
  <si>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</si>
  <si>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</si>
  <si>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</si>
  <si>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</si>
  <si>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</si>
  <si>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</si>
  <si>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</si>
  <si>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</si>
  <si>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</si>
  <si>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</si>
  <si>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</si>
  <si>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</si>
  <si>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</si>
  <si>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</si>
  <si>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</si>
  <si>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</si>
  <si>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</si>
  <si>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</si>
  <si>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</si>
  <si>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</si>
  <si>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</si>
  <si>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</si>
  <si>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</si>
  <si>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</si>
  <si>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</si>
  <si>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</si>
  <si>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</si>
  <si>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</si>
  <si>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</si>
  <si>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</si>
  <si>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</si>
  <si>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</si>
  <si>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</si>
  <si>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</si>
  <si>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</si>
  <si>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</si>
  <si>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</si>
  <si>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</si>
  <si>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</si>
  <si>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</si>
  <si>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</si>
  <si>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</si>
  <si>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</si>
  <si>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</si>
  <si>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</si>
  <si>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</si>
  <si>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</si>
  <si>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</si>
  <si>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</si>
  <si>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</si>
  <si>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</si>
  <si>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</si>
  <si>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</si>
  <si>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</si>
  <si>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</si>
  <si>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</si>
  <si>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</si>
  <si>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</si>
  <si>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</si>
  <si>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</si>
  <si>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</si>
  <si>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</si>
  <si>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</si>
  <si>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</si>
  <si>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</si>
  <si>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</si>
  <si>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</si>
  <si>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</si>
  <si>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</si>
  <si>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</si>
  <si>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</si>
  <si>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</si>
  <si>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</si>
  <si>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</si>
  <si>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</si>
  <si>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</si>
  <si>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</si>
  <si>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</si>
  <si>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</si>
  <si>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</si>
  <si>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</si>
  <si>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</si>
  <si>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</si>
  <si>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</si>
  <si>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</si>
  <si>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</si>
  <si>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</si>
  <si>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</si>
  <si>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</si>
  <si>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</si>
  <si>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</si>
  <si>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</si>
  <si>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</si>
  <si>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</si>
  <si>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</si>
  <si>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</si>
  <si>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</si>
  <si>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</si>
  <si>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</si>
  <si>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</si>
  <si>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</si>
  <si>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</si>
  <si>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</si>
  <si>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</si>
  <si>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</si>
  <si>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</si>
  <si>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</si>
  <si>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</si>
  <si>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</si>
  <si>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</si>
  <si>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</si>
  <si>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</si>
  <si>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</si>
  <si>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</si>
  <si>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</si>
  <si>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</si>
  <si>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</si>
  <si>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</si>
  <si>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</si>
  <si>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</si>
  <si>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</si>
  <si>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</si>
  <si>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</si>
  <si>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</si>
  <si>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</si>
  <si>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</si>
  <si>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</si>
  <si>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</si>
  <si>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</si>
  <si>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</si>
  <si>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</si>
  <si>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</si>
  <si>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</si>
  <si>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</si>
  <si>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</si>
  <si>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</si>
  <si>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</si>
  <si>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</si>
  <si>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</si>
  <si>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</si>
  <si>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</si>
  <si>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</si>
  <si>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</si>
  <si>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</si>
  <si>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</si>
  <si>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</si>
  <si>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</si>
  <si>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</si>
  <si>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</si>
  <si>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</si>
  <si>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</si>
  <si>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</si>
  <si>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</si>
  <si>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</si>
  <si>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</si>
  <si>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</si>
  <si>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</si>
  <si>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</si>
  <si>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</si>
  <si>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</si>
  <si>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</si>
  <si>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</si>
  <si>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</si>
  <si>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</si>
  <si>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</si>
  <si>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</si>
  <si>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</si>
  <si>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</si>
  <si>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</si>
  <si>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</si>
  <si>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</si>
  <si>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</si>
  <si>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</si>
  <si>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</si>
  <si>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</si>
  <si>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</si>
  <si>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</si>
  <si>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</si>
  <si>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</si>
  <si>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</si>
  <si>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</si>
  <si>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</si>
  <si>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</si>
  <si>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</si>
  <si>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</si>
  <si>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</si>
  <si>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</si>
  <si>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</si>
  <si>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</si>
  <si>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</si>
  <si>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</si>
  <si>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</si>
  <si>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</si>
  <si>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</si>
  <si>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</si>
  <si>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</si>
  <si>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</si>
  <si>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</si>
  <si>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</si>
  <si>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</si>
  <si>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</si>
  <si>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</si>
  <si>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</si>
  <si>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</si>
  <si>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</si>
  <si>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</si>
  <si>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</si>
  <si>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</si>
  <si>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</si>
  <si>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</si>
  <si>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</si>
  <si>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</si>
  <si>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</si>
  <si>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</si>
  <si>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</si>
  <si>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</si>
  <si>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</si>
  <si>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</si>
  <si>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</si>
  <si>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</si>
  <si>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</si>
  <si>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</si>
  <si>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</si>
  <si>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</si>
  <si>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</si>
  <si>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</si>
  <si>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</si>
  <si>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</si>
  <si>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</si>
  <si>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</si>
  <si>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</si>
  <si>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</si>
  <si>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</si>
  <si>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</si>
  <si>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</si>
  <si>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</si>
  <si>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</si>
  <si>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</si>
  <si>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</si>
  <si>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</si>
  <si>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</si>
  <si>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</si>
  <si>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</si>
  <si>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</si>
  <si>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</si>
  <si>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</si>
  <si>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</si>
  <si>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</si>
  <si>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</si>
  <si>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</si>
  <si>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</si>
  <si>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</si>
  <si>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</si>
  <si>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</si>
  <si>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</si>
  <si>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</si>
  <si>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</si>
  <si>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</si>
  <si>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</si>
  <si>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</si>
  <si>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</si>
  <si>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</si>
  <si>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</si>
  <si>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</si>
  <si>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</si>
  <si>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</si>
  <si>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</si>
  <si>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</si>
  <si>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</si>
  <si>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</si>
  <si>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</si>
  <si>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</si>
  <si>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</si>
  <si>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</si>
  <si>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</si>
  <si>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</si>
  <si>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</si>
  <si>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</si>
  <si>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</si>
  <si>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</si>
  <si>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</si>
  <si>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</si>
  <si>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</si>
  <si>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</si>
  <si>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</si>
  <si>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</si>
  <si>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</si>
  <si>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</si>
  <si>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</si>
  <si>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</si>
  <si>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</si>
  <si>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</si>
  <si>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</si>
  <si>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</si>
  <si>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</si>
  <si>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</si>
  <si>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</si>
  <si>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</si>
  <si>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</si>
  <si>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</si>
  <si>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</si>
  <si>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</si>
  <si>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</si>
  <si>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</si>
  <si>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</si>
  <si>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</si>
  <si>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</si>
  <si>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</si>
  <si>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</si>
  <si>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</si>
  <si>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</si>
  <si>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</si>
  <si>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</si>
  <si>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</si>
  <si>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</si>
  <si>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</si>
  <si>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</si>
  <si>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</si>
  <si>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</si>
  <si>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</si>
  <si>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</si>
  <si>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</si>
  <si>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</si>
  <si>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</si>
  <si>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</si>
  <si>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</si>
  <si>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</si>
  <si>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</si>
  <si>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</si>
  <si>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</si>
  <si>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</si>
  <si>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</si>
  <si>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</si>
  <si>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</si>
  <si>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</si>
  <si>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</si>
  <si>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</si>
  <si>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</si>
  <si>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</si>
  <si>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</si>
  <si>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</si>
  <si>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</si>
  <si>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</si>
  <si>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</si>
  <si>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</si>
  <si>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</si>
  <si>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</si>
  <si>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</si>
  <si>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</si>
  <si>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</si>
  <si>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</si>
  <si>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</si>
  <si>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</si>
  <si>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</si>
  <si>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</si>
  <si>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</si>
  <si>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</si>
  <si>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</si>
  <si>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</si>
  <si>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</si>
  <si>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</si>
  <si>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</si>
  <si>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</si>
  <si>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</si>
  <si>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</si>
  <si>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</si>
  <si>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</si>
  <si>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</si>
  <si>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</si>
  <si>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</si>
  <si>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</si>
  <si>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</si>
  <si>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</si>
  <si>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</si>
  <si>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</si>
  <si>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</si>
  <si>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</si>
  <si>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</si>
  <si>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</si>
  <si>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</si>
  <si>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</si>
  <si>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</si>
  <si>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</si>
  <si>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</si>
  <si>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</si>
  <si>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</si>
  <si>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</si>
  <si>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</si>
  <si>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</si>
  <si>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</si>
  <si>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</si>
  <si>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</si>
  <si>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</si>
  <si>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</si>
  <si>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</si>
  <si>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</si>
  <si>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</si>
  <si>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</si>
  <si>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</si>
  <si>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</si>
  <si>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</si>
  <si>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</si>
  <si>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</si>
  <si>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</si>
  <si>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</si>
  <si>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</si>
  <si>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</si>
  <si>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</si>
  <si>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</si>
  <si>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</si>
  <si>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</si>
  <si>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</si>
  <si>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</si>
  <si>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</si>
  <si>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</si>
  <si>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</si>
  <si>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</si>
  <si>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</si>
  <si>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</si>
  <si>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</si>
  <si>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</si>
  <si>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</si>
  <si>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</si>
  <si>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</si>
  <si>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</si>
  <si>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</si>
  <si>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</si>
  <si>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</si>
  <si>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</si>
  <si>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</si>
  <si>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</si>
  <si>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</si>
  <si>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</si>
  <si>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</si>
  <si>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</si>
  <si>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</si>
  <si>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</si>
  <si>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</si>
  <si>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</si>
  <si>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</si>
  <si>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</si>
  <si>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</si>
  <si>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</si>
  <si>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</si>
  <si>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</si>
  <si>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</si>
  <si>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</si>
  <si>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</si>
  <si>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</si>
  <si>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</si>
  <si>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</si>
  <si>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</si>
  <si>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</si>
  <si>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</si>
  <si>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</si>
  <si>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</si>
  <si>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</si>
  <si>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</si>
  <si>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</si>
  <si>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</si>
  <si>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</si>
  <si>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</si>
  <si>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</si>
  <si>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</si>
  <si>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</si>
  <si>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</si>
  <si>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</si>
  <si>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</si>
  <si>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</si>
  <si>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</si>
  <si>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</si>
  <si>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</si>
  <si>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</si>
  <si>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</si>
  <si>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</si>
  <si>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</si>
  <si>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</si>
  <si>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</si>
  <si>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</si>
  <si>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</si>
  <si>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</si>
  <si>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</si>
  <si>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</si>
  <si>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</si>
  <si>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</si>
  <si>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</si>
  <si>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</si>
  <si>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</si>
  <si>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</si>
  <si>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</si>
  <si>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</si>
  <si>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</si>
  <si>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</si>
  <si>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</si>
  <si>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</si>
  <si>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</si>
  <si>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</si>
  <si>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</si>
  <si>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</si>
  <si>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</si>
  <si>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</si>
  <si>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</si>
  <si>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</si>
  <si>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</si>
  <si>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</si>
  <si>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</si>
  <si>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</si>
  <si>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</si>
  <si>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</si>
  <si>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</si>
  <si>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</si>
  <si>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</si>
  <si>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</si>
  <si>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</si>
  <si>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</si>
  <si>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</si>
  <si>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</si>
  <si>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</si>
  <si>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</si>
  <si>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</si>
  <si>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</si>
  <si>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</si>
  <si>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</si>
  <si>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</si>
  <si>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</si>
  <si>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</si>
  <si>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</si>
  <si>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</si>
  <si>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</si>
  <si>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</si>
  <si>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</si>
  <si>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</si>
  <si>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</si>
  <si>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</si>
  <si>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</si>
  <si>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</si>
  <si>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</si>
  <si>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</si>
  <si>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</si>
  <si>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</si>
  <si>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</si>
  <si>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</si>
  <si>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</si>
  <si>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</si>
  <si>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</si>
  <si>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</si>
  <si>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</si>
  <si>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</si>
  <si>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</si>
  <si>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</si>
  <si>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</si>
  <si>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</si>
  <si>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</si>
  <si>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</si>
  <si>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</si>
  <si>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</si>
  <si>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</si>
  <si>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</si>
  <si>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</si>
  <si>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</si>
  <si>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</si>
  <si>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</si>
  <si>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</si>
  <si>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</si>
  <si>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</si>
  <si>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</si>
  <si>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</si>
  <si>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</si>
  <si>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</si>
  <si>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</si>
  <si>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</si>
  <si>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</si>
  <si>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</si>
  <si>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</si>
  <si>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</si>
  <si>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</si>
  <si>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</si>
  <si>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</si>
  <si>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</si>
  <si>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</si>
  <si>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</si>
  <si>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</si>
  <si>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</si>
  <si>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</si>
  <si>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</si>
  <si>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</si>
  <si>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</si>
  <si>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</si>
  <si>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</si>
  <si>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</si>
  <si>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</si>
  <si>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</si>
  <si>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</si>
  <si>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</si>
  <si>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</si>
  <si>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</si>
  <si>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</si>
  <si>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</si>
  <si>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</si>
  <si>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</si>
  <si>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</si>
  <si>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</si>
  <si>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</si>
  <si>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</si>
  <si>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</si>
  <si>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</si>
  <si>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</si>
  <si>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</si>
  <si>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</si>
  <si>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</si>
  <si>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</si>
  <si>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</si>
  <si>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</si>
  <si>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</si>
  <si>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</si>
  <si>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</si>
  <si>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</si>
  <si>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</si>
  <si>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</si>
  <si>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</si>
  <si>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</si>
  <si>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</si>
  <si>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</si>
  <si>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</si>
  <si>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</si>
  <si>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</si>
  <si>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</si>
  <si>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</si>
  <si>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</si>
  <si>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</si>
  <si>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</si>
  <si>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</si>
  <si>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</si>
  <si>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</si>
  <si>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</si>
  <si>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</si>
  <si>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</si>
  <si>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</si>
  <si>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</si>
  <si>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</si>
  <si>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</si>
  <si>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</si>
  <si>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</si>
  <si>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</si>
  <si>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</si>
  <si>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</si>
  <si>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</si>
  <si>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</si>
  <si>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</si>
  <si>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</si>
  <si>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</si>
  <si>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</si>
  <si>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</si>
  <si>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</si>
  <si>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</si>
  <si>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</si>
  <si>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</si>
  <si>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</si>
  <si>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</si>
  <si>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</si>
  <si>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</si>
  <si>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</si>
  <si>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</si>
  <si>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</si>
  <si>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</si>
  <si>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</si>
  <si>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</si>
  <si>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</si>
  <si>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</si>
  <si>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</si>
  <si>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</si>
  <si>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</si>
  <si>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</si>
  <si>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</si>
  <si>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</si>
  <si>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</si>
  <si>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</si>
  <si>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</si>
  <si>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</si>
  <si>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</si>
  <si>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</si>
  <si>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</si>
  <si>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</si>
  <si>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</si>
  <si>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</si>
  <si>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</si>
  <si>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</si>
  <si>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</si>
  <si>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</si>
  <si>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</si>
  <si>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</si>
  <si>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</si>
  <si>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</si>
  <si>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</si>
  <si>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</si>
  <si>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</si>
  <si>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</si>
  <si>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</si>
  <si>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</si>
  <si>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</si>
  <si>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</si>
  <si>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</si>
  <si>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</si>
  <si>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</si>
  <si>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</si>
  <si>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</si>
  <si>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</si>
  <si>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</si>
  <si>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</si>
  <si>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</si>
  <si>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</si>
  <si>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</si>
  <si>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</si>
  <si>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</si>
  <si>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</si>
  <si>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</si>
  <si>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</si>
  <si>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</si>
  <si>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</si>
  <si>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</si>
  <si>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</si>
  <si>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</si>
  <si>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</si>
  <si>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</si>
  <si>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</si>
  <si>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</si>
  <si>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</si>
  <si>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</si>
  <si>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</si>
  <si>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</si>
  <si>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</si>
  <si>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</si>
  <si>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</si>
  <si>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</si>
  <si>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</si>
  <si>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</si>
  <si>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</si>
  <si>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</si>
  <si>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</si>
  <si>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</si>
  <si>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</si>
  <si>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</si>
  <si>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</si>
  <si>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</si>
  <si>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</si>
  <si>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</si>
  <si>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</si>
  <si>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</si>
  <si>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</si>
  <si>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</si>
  <si>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</si>
  <si>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</si>
  <si>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</si>
  <si>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</si>
  <si>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</si>
  <si>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</si>
  <si>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</si>
  <si>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</si>
  <si>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</si>
  <si>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</si>
  <si>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</si>
  <si>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</si>
  <si>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</si>
  <si>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</si>
  <si>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</si>
  <si>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</si>
  <si>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</si>
  <si>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</si>
  <si>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</si>
  <si>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</si>
  <si>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</si>
  <si>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</si>
  <si>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</si>
  <si>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</si>
  <si>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</si>
  <si>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</si>
  <si>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</si>
  <si>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</si>
  <si>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</si>
  <si>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</si>
  <si>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</si>
  <si>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</si>
  <si>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</si>
  <si>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</si>
  <si>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</si>
  <si>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</si>
  <si>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</si>
  <si>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</si>
  <si>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</si>
  <si>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</si>
  <si>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</si>
  <si>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</si>
  <si>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</si>
  <si>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</si>
  <si>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</si>
  <si>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</si>
  <si>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</si>
  <si>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</si>
  <si>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</si>
  <si>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</si>
  <si>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</si>
  <si>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</si>
  <si>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</si>
  <si>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</si>
  <si>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</si>
  <si>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</si>
  <si>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</si>
  <si>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</si>
  <si>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</si>
  <si>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</si>
  <si>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</si>
  <si>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</si>
  <si>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</si>
  <si>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</si>
  <si>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</si>
  <si>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</si>
  <si>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</si>
  <si>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</si>
  <si>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</si>
  <si>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</si>
  <si>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</si>
  <si>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</si>
  <si>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</si>
  <si>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</si>
  <si>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</si>
  <si>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</si>
  <si>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</si>
  <si>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</si>
  <si>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</si>
  <si>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</si>
  <si>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</si>
  <si>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</si>
  <si>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</si>
  <si>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</si>
  <si>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</si>
  <si>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</si>
  <si>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</si>
  <si>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</si>
  <si>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</si>
  <si>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</si>
  <si>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</si>
  <si>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</si>
  <si>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</si>
  <si>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</si>
  <si>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</si>
  <si>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</si>
  <si>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</si>
  <si>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</si>
  <si>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</si>
  <si>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</si>
  <si>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</si>
  <si>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</si>
  <si>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</si>
  <si>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</si>
  <si>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</si>
  <si>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</si>
  <si>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</si>
  <si>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</si>
  <si>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</si>
  <si>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</si>
  <si>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</si>
  <si>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</si>
  <si>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</si>
  <si>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</si>
  <si>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</si>
  <si>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</si>
  <si>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</si>
  <si>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</si>
  <si>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</si>
  <si>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</si>
  <si>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</si>
  <si>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</si>
  <si>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</si>
  <si>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</si>
  <si>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</si>
  <si>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</si>
  <si>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</si>
  <si>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</si>
  <si>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</si>
  <si>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</si>
  <si>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</si>
  <si>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</si>
  <si>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</si>
  <si>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</si>
  <si>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</si>
  <si>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</si>
  <si>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</si>
  <si>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</si>
  <si>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</si>
  <si>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</si>
  <si>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</si>
  <si>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</si>
  <si>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</si>
  <si>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</si>
  <si>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</si>
  <si>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</si>
  <si>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</si>
  <si>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</si>
  <si>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</si>
  <si>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</si>
  <si>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</si>
  <si>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</si>
  <si>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</si>
  <si>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</si>
  <si>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</si>
  <si>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</si>
  <si>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</si>
  <si>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</si>
  <si>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</si>
  <si>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</si>
  <si>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</si>
  <si>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</si>
  <si>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</si>
  <si>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</si>
  <si>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</si>
  <si>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</si>
  <si>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</si>
  <si>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</si>
  <si>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</si>
  <si>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</si>
  <si>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</si>
  <si>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</si>
  <si>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</si>
  <si>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</si>
  <si>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</si>
  <si>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</si>
  <si>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</si>
  <si>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</si>
  <si>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</si>
  <si>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</si>
  <si>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</si>
  <si>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</si>
  <si>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</si>
  <si>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</si>
  <si>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</si>
  <si>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</si>
  <si>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</si>
  <si>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</si>
  <si>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</si>
  <si>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</si>
  <si>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</si>
  <si>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</si>
  <si>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</si>
  <si>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</si>
  <si>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</si>
  <si>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</si>
  <si>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</si>
  <si>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</si>
  <si>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</si>
  <si>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</si>
  <si>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</si>
  <si>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</si>
  <si>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</si>
  <si>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</si>
  <si>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</si>
  <si>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</si>
  <si>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</si>
  <si>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</si>
  <si>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</si>
  <si>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</si>
  <si>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</si>
  <si>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</si>
  <si>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</si>
  <si>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</si>
  <si>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</si>
  <si>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</si>
  <si>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</si>
  <si>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</si>
  <si>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</si>
  <si>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</si>
  <si>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</si>
  <si>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</si>
  <si>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</si>
  <si>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</si>
  <si>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</si>
  <si>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</si>
  <si>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</si>
  <si>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</si>
  <si>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</si>
  <si>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</si>
  <si>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</si>
  <si>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</si>
  <si>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</si>
  <si>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</si>
  <si>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</si>
  <si>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</si>
  <si>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</si>
  <si>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</si>
  <si>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</si>
  <si>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</si>
  <si>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</si>
  <si>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</si>
  <si>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</si>
  <si>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</si>
  <si>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</si>
  <si>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</si>
  <si>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</si>
  <si>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</si>
  <si>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</si>
  <si>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</si>
  <si>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</si>
  <si>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</si>
  <si>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</si>
  <si>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</si>
  <si>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</si>
  <si>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</si>
  <si>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</si>
  <si>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</si>
  <si>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</si>
  <si>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</si>
  <si>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</si>
  <si>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</si>
  <si>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</si>
  <si>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</si>
  <si>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</si>
  <si>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</si>
  <si>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</si>
  <si>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</si>
  <si>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</si>
  <si>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</si>
  <si>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</si>
  <si>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</si>
  <si>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</si>
  <si>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</si>
  <si>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</si>
  <si>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</si>
  <si>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</si>
  <si>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</si>
  <si>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</si>
  <si>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</si>
  <si>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</si>
  <si>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</si>
  <si>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</si>
  <si>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</si>
  <si>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</si>
  <si>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</si>
  <si>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</si>
  <si>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</si>
  <si>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</si>
  <si>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</si>
  <si>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</si>
  <si>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</si>
  <si>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</si>
  <si>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</si>
  <si>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</si>
  <si>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</si>
  <si>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</si>
  <si>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</si>
  <si>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</si>
  <si>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</si>
  <si>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</si>
  <si>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</si>
  <si>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</si>
  <si>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</si>
  <si>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</si>
  <si>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</si>
  <si>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</si>
  <si>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</si>
  <si>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</si>
  <si>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</si>
  <si>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</si>
  <si>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</si>
  <si>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</si>
  <si>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</si>
  <si>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</si>
  <si>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</si>
  <si>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</si>
  <si>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</si>
  <si>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</si>
  <si>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</si>
  <si>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</si>
  <si>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</si>
  <si>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</si>
  <si>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</si>
  <si>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</si>
  <si>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</si>
  <si>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</si>
  <si>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</si>
  <si>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</si>
  <si>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</si>
  <si>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</si>
  <si>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</si>
  <si>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</si>
  <si>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</si>
  <si>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</si>
  <si>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</si>
  <si>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</si>
  <si>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</si>
  <si>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</si>
  <si>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</si>
  <si>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</si>
  <si>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</si>
  <si>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</si>
  <si>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</si>
  <si>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</si>
  <si>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</si>
  <si>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</si>
  <si>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</si>
  <si>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</si>
  <si>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</si>
  <si>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</si>
  <si>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</si>
  <si>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</si>
  <si>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</si>
  <si>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</si>
  <si>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</si>
  <si>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</si>
  <si>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</si>
  <si>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</si>
  <si>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</si>
  <si>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</si>
  <si>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</si>
  <si>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</si>
  <si>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</si>
  <si>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</si>
  <si>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</si>
  <si>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</si>
  <si>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</si>
  <si>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</si>
  <si>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</si>
  <si>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</si>
  <si>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</si>
  <si>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</si>
  <si>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</si>
  <si>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</si>
  <si>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</si>
  <si>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</si>
  <si>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</si>
  <si>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</si>
  <si>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</si>
  <si>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</si>
  <si>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</si>
  <si>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</si>
  <si>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</si>
  <si>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</si>
  <si>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</si>
  <si>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</si>
  <si>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</si>
  <si>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</si>
  <si>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</si>
  <si>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</si>
  <si>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</si>
  <si>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</si>
  <si>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</si>
  <si>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</si>
  <si>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</si>
  <si>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</si>
  <si>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</si>
  <si>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</si>
  <si>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</si>
  <si>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</si>
  <si>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</si>
  <si>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</si>
  <si>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</si>
  <si>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</si>
  <si>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</si>
  <si>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</si>
  <si>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</si>
  <si>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</si>
  <si>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</si>
  <si>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</si>
  <si>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</si>
  <si>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</si>
  <si>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</si>
  <si>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</si>
  <si>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</si>
  <si>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</si>
  <si>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</si>
  <si>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</si>
  <si>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</si>
  <si>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</si>
  <si>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</si>
  <si>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</si>
  <si>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</si>
  <si>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</si>
  <si>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</si>
  <si>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</si>
  <si>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</si>
  <si>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</si>
  <si>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</si>
  <si>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</si>
  <si>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</si>
  <si>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</si>
  <si>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</si>
  <si>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</si>
  <si>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</si>
  <si>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</si>
  <si>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</si>
  <si>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</si>
  <si>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</si>
  <si>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</si>
  <si>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</si>
  <si>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</si>
  <si>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</si>
  <si>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</si>
  <si>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</si>
  <si>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</si>
  <si>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</si>
  <si>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</si>
  <si>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</si>
  <si>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</si>
  <si>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</si>
  <si>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</si>
  <si>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</si>
  <si>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</si>
  <si>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</si>
  <si>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</si>
  <si>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</si>
  <si>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</si>
  <si>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</si>
  <si>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</si>
  <si>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</si>
  <si>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</si>
  <si>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</si>
  <si>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</si>
  <si>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</si>
  <si>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</si>
  <si>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</si>
  <si>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</si>
  <si>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</si>
  <si>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</si>
  <si>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</si>
  <si>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</si>
  <si>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</si>
  <si>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</si>
  <si>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</si>
  <si>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</si>
  <si>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</si>
  <si>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</si>
  <si>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</si>
  <si>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</si>
  <si>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</si>
  <si>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</si>
  <si>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</si>
  <si>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</si>
  <si>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</si>
  <si>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</si>
  <si>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</si>
  <si>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</si>
  <si>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</si>
  <si>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</si>
  <si>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</si>
  <si>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</si>
  <si>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</si>
  <si>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</si>
  <si>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</si>
  <si>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</si>
  <si>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</si>
  <si>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</si>
  <si>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</si>
  <si>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</si>
  <si>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</si>
  <si>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</si>
  <si>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</si>
  <si>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</si>
  <si>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</si>
  <si>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</si>
  <si>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</si>
  <si>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</si>
  <si>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</si>
  <si>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</si>
  <si>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</si>
  <si>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</si>
  <si>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</si>
  <si>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</si>
  <si>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</si>
  <si>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</si>
  <si>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</si>
  <si>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</si>
  <si>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</si>
  <si>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</si>
  <si>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</si>
  <si>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</si>
  <si>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</si>
  <si>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</si>
  <si>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</si>
  <si>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</si>
  <si>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</si>
  <si>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</si>
  <si>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</si>
  <si>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</si>
  <si>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</si>
  <si>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</si>
  <si>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</si>
  <si>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</si>
  <si>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</si>
  <si>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</si>
  <si>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</si>
  <si>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</si>
  <si>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</si>
  <si>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</si>
  <si>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</si>
  <si>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</si>
  <si>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</si>
  <si>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</si>
  <si>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</si>
  <si>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</si>
  <si>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</si>
  <si>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</si>
  <si>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</si>
  <si>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</si>
  <si>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</si>
  <si>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</si>
  <si>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</si>
  <si>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</si>
  <si>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</si>
  <si>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</si>
  <si>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</si>
  <si>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</si>
  <si>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</si>
  <si>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</si>
  <si>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</si>
  <si>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</si>
  <si>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</si>
  <si>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</si>
  <si>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</si>
  <si>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</si>
  <si>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</si>
  <si>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</si>
  <si>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</si>
  <si>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</si>
  <si>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</si>
  <si>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</si>
  <si>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</si>
  <si>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</si>
  <si>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</si>
  <si>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</si>
  <si>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</si>
  <si>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</si>
  <si>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</si>
  <si>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</si>
  <si>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</si>
  <si>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</si>
  <si>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</si>
  <si>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</si>
  <si>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</si>
  <si>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</si>
  <si>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</si>
  <si>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</si>
  <si>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</si>
  <si>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</si>
  <si>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</si>
  <si>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</si>
  <si>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</si>
  <si>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</si>
  <si>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</si>
  <si>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</si>
  <si>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</si>
  <si>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</si>
  <si>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</si>
  <si>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</si>
  <si>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</si>
  <si>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</si>
  <si>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</si>
  <si>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</si>
  <si>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</si>
  <si>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</si>
  <si>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</si>
  <si>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</si>
  <si>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</si>
  <si>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</si>
  <si>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</si>
  <si>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</si>
  <si>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</si>
  <si>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</si>
  <si>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</si>
  <si>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</si>
  <si>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</si>
  <si>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</si>
  <si>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</si>
  <si>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</si>
  <si>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</si>
  <si>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</si>
  <si>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</si>
  <si>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</si>
  <si>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</si>
  <si>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</si>
  <si>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</si>
  <si>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</si>
  <si>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</si>
  <si>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</si>
  <si>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</si>
  <si>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</si>
  <si>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</si>
  <si>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</si>
  <si>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</si>
  <si>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</si>
  <si>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</si>
  <si>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</si>
  <si>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</si>
  <si>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</si>
  <si>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</si>
  <si>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</si>
  <si>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</si>
  <si>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</si>
  <si>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</si>
  <si>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</si>
  <si>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</si>
  <si>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</si>
  <si>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</si>
  <si>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</si>
  <si>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</si>
  <si>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</si>
  <si>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</si>
  <si>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</si>
  <si>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</si>
  <si>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</si>
  <si>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</si>
  <si>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</si>
  <si>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</si>
  <si>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</si>
  <si>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</si>
  <si>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</si>
  <si>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</si>
  <si>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</si>
  <si>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</si>
  <si>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</si>
  <si>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</si>
  <si>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</si>
  <si>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</si>
  <si>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</si>
  <si>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</si>
  <si>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</si>
  <si>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</si>
  <si>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</si>
  <si>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</si>
  <si>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</si>
  <si>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</si>
  <si>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</si>
  <si>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</si>
  <si>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</si>
  <si>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</si>
  <si>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</si>
  <si>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</si>
  <si>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</si>
  <si>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</si>
  <si>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</si>
  <si>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</si>
  <si>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</si>
  <si>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</si>
  <si>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</si>
  <si>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</si>
  <si>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</si>
  <si>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</si>
  <si>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</si>
  <si>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</si>
  <si>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</si>
  <si>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</si>
  <si>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</si>
  <si>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</si>
  <si>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</si>
  <si>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</si>
  <si>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</si>
  <si>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</si>
  <si>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</si>
  <si>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</si>
  <si>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</si>
  <si>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</si>
  <si>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</si>
  <si>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</si>
  <si>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</si>
  <si>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</si>
  <si>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</si>
  <si>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</si>
  <si>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</si>
  <si>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</si>
  <si>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</si>
  <si>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</si>
  <si>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</si>
  <si>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</si>
  <si>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</si>
  <si>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</si>
  <si>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</si>
  <si>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</si>
  <si>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</si>
  <si>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</si>
  <si>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</si>
  <si>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</si>
  <si>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</si>
  <si>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</si>
  <si>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</si>
  <si>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</si>
  <si>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</si>
  <si>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</si>
  <si>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</si>
  <si>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</si>
  <si>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</si>
  <si>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</si>
  <si>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</si>
  <si>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</si>
  <si>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</si>
  <si>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</si>
  <si>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</si>
  <si>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</si>
  <si>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</si>
  <si>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</si>
  <si>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</si>
  <si>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</si>
  <si>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</si>
  <si>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</si>
  <si>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</si>
  <si>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</si>
  <si>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</si>
  <si>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</si>
  <si>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</si>
  <si>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</si>
  <si>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</si>
  <si>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</si>
  <si>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</si>
  <si>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</si>
  <si>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</si>
  <si>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</si>
  <si>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</si>
  <si>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</si>
  <si>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</si>
  <si>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</si>
  <si>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</si>
  <si>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</si>
  <si>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</si>
  <si>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</si>
  <si>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</si>
  <si>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</si>
  <si>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</si>
  <si>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</si>
  <si>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</si>
  <si>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</si>
  <si>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</si>
  <si>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</si>
  <si>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</si>
  <si>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</si>
  <si>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</si>
  <si>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</si>
  <si>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</si>
  <si>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</si>
  <si>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</si>
  <si>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</si>
  <si>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</si>
  <si>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</si>
  <si>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</si>
  <si>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</si>
  <si>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</si>
  <si>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</si>
  <si>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</si>
  <si>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</si>
  <si>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</si>
  <si>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</si>
  <si>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</si>
  <si>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</si>
  <si>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</si>
  <si>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</si>
  <si>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</si>
  <si>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</si>
  <si>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</si>
  <si>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</si>
  <si>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</si>
  <si>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</si>
  <si>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</si>
  <si>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</si>
  <si>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</si>
  <si>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</si>
  <si>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</si>
  <si>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</si>
  <si>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</si>
  <si>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</si>
  <si>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</si>
  <si>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</si>
  <si>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</si>
  <si>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</si>
  <si>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</si>
  <si>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</si>
  <si>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</si>
  <si>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</si>
  <si>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</si>
  <si>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</si>
  <si>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</si>
  <si>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</si>
  <si>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</si>
  <si>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</si>
  <si>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</si>
  <si>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</si>
  <si>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</si>
  <si>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</si>
  <si>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</si>
  <si>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</si>
  <si>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</si>
  <si>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</si>
  <si>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</si>
  <si>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</si>
  <si>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</si>
  <si>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</si>
  <si>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</si>
  <si>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</si>
  <si>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</si>
  <si>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</si>
  <si>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</si>
  <si>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</si>
  <si>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</si>
  <si>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</si>
  <si>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</si>
  <si>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</si>
  <si>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</si>
  <si>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</si>
  <si>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</si>
  <si>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</si>
  <si>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</si>
  <si>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</si>
  <si>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</si>
  <si>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</si>
  <si>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</si>
  <si>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</si>
  <si>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</si>
  <si>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</si>
  <si>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</si>
  <si>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</si>
  <si>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</si>
  <si>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</si>
  <si>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</si>
  <si>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</si>
  <si>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</si>
  <si>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</si>
  <si>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</si>
  <si>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</si>
  <si>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</si>
  <si>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</si>
  <si>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</si>
  <si>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</si>
  <si>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</si>
  <si>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</si>
  <si>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</si>
  <si>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</si>
  <si>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</si>
  <si>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</si>
  <si>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</si>
  <si>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</si>
  <si>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</si>
  <si>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</si>
  <si>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</si>
  <si>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</si>
  <si>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</si>
  <si>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</si>
  <si>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</si>
  <si>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</si>
  <si>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</si>
  <si>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</si>
  <si>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</si>
  <si>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</si>
  <si>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</si>
  <si>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</si>
  <si>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</si>
  <si>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</si>
  <si>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</si>
  <si>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</si>
  <si>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</si>
  <si>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</si>
  <si>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</si>
  <si>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</si>
  <si>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</si>
  <si>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</si>
  <si>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</si>
  <si>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</si>
  <si>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</si>
  <si>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</si>
  <si>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</si>
  <si>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</si>
  <si>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</si>
  <si>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</si>
  <si>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</si>
  <si>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</si>
  <si>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</si>
  <si>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</si>
  <si>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</si>
  <si>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</si>
  <si>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</si>
  <si>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</si>
  <si>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</si>
  <si>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</si>
  <si>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</si>
  <si>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</si>
  <si>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</si>
  <si>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</si>
  <si>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</si>
  <si>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</si>
  <si>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</si>
  <si>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</si>
  <si>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</si>
  <si>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</si>
  <si>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</si>
  <si>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</si>
  <si>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</si>
  <si>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</si>
  <si>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</si>
  <si>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</si>
  <si>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</si>
  <si>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</si>
  <si>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</si>
  <si>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</si>
  <si>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</si>
  <si>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</si>
  <si>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</si>
  <si>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</si>
  <si>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</si>
  <si>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</si>
  <si>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</si>
  <si>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</si>
  <si>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</si>
  <si>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</si>
  <si>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</si>
  <si>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</si>
  <si>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</si>
  <si>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</si>
  <si>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</si>
  <si>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</si>
  <si>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</si>
  <si>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</si>
  <si>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</si>
  <si>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</si>
  <si>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</si>
  <si>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</si>
  <si>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</si>
  <si>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</si>
  <si>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</si>
  <si>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</si>
  <si>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</si>
  <si>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</si>
  <si>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</si>
  <si>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</si>
  <si>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</si>
  <si>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</si>
  <si>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</si>
  <si>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</si>
  <si>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</si>
  <si>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</si>
  <si>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</si>
  <si>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</si>
  <si>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</si>
  <si>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</si>
  <si>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</si>
  <si>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</si>
  <si>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</si>
  <si>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</si>
  <si>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</si>
  <si>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</si>
  <si>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</si>
  <si>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</si>
  <si>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</si>
  <si>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</si>
  <si>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</si>
  <si>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</si>
  <si>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</si>
  <si>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</si>
  <si>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</si>
  <si>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</si>
  <si>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</si>
  <si>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</si>
  <si>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</si>
  <si>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</si>
  <si>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</si>
  <si>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</si>
  <si>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</si>
  <si>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</si>
  <si>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</si>
  <si>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</si>
  <si>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</si>
  <si>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</si>
  <si>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</si>
  <si>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</si>
  <si>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</si>
  <si>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</si>
  <si>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</si>
  <si>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</si>
  <si>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</si>
  <si>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</si>
  <si>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</si>
  <si>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</si>
  <si>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</si>
  <si>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</si>
  <si>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</si>
  <si>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</si>
  <si>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</si>
  <si>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</si>
  <si>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</si>
  <si>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</si>
  <si>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</si>
  <si>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</si>
  <si>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</si>
  <si>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</si>
  <si>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</si>
  <si>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</si>
  <si>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</si>
  <si>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</si>
  <si>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</si>
  <si>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</si>
  <si>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</si>
  <si>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</si>
  <si>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</si>
  <si>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</si>
  <si>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</si>
  <si>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</si>
  <si>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</si>
  <si>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</si>
  <si>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</si>
  <si>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</si>
  <si>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</si>
  <si>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</si>
  <si>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</si>
  <si>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</si>
  <si>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</si>
  <si>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</si>
  <si>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</si>
  <si>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</si>
  <si>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</si>
  <si>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</si>
  <si>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</si>
  <si>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</si>
  <si>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</si>
  <si>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</si>
  <si>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</si>
  <si>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</si>
  <si>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</si>
  <si>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</si>
  <si>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</si>
  <si>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</si>
  <si>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</si>
  <si>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</si>
  <si>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</si>
  <si>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</si>
  <si>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</si>
  <si>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</si>
  <si>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</si>
  <si>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</si>
  <si>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</si>
  <si>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</si>
  <si>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</si>
  <si>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</si>
  <si>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</si>
  <si>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</si>
  <si>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</si>
  <si>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</si>
  <si>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</si>
  <si>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</si>
  <si>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</si>
  <si>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</si>
  <si>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</si>
  <si>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</si>
  <si>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</si>
  <si>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</si>
  <si>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</si>
  <si>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</si>
  <si>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</si>
  <si>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</si>
  <si>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</si>
  <si>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</si>
  <si>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</si>
  <si>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</si>
  <si>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</si>
  <si>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</si>
  <si>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</si>
  <si>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</si>
  <si>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</si>
  <si>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</si>
  <si>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</si>
  <si>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</si>
  <si>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</si>
  <si>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</si>
  <si>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</si>
  <si>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</si>
  <si>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</si>
  <si>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</si>
  <si>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</si>
  <si>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</si>
  <si>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</si>
  <si>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</si>
  <si>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</si>
  <si>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</si>
  <si>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</si>
  <si>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</si>
  <si>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</si>
  <si>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</si>
  <si>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</si>
  <si>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</si>
  <si>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</si>
  <si>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</si>
  <si>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</si>
  <si>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</si>
  <si>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</si>
  <si>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</si>
  <si>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</si>
  <si>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</si>
  <si>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</si>
  <si>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</si>
  <si>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</si>
  <si>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</si>
  <si>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</si>
  <si>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</si>
  <si>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</si>
  <si>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</si>
  <si>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</si>
  <si>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</si>
  <si>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</si>
  <si>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</si>
  <si>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</si>
  <si>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</si>
  <si>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</si>
  <si>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</si>
  <si>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</si>
  <si>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</si>
  <si>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</si>
  <si>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</si>
  <si>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</si>
  <si>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</si>
  <si>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</si>
  <si>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</si>
  <si>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</si>
  <si>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</si>
  <si>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</si>
  <si>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</si>
  <si>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</si>
  <si>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</si>
  <si>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</si>
  <si>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</si>
  <si>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</si>
  <si>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</si>
  <si>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</si>
  <si>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</si>
  <si>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</si>
  <si>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</si>
  <si>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</si>
  <si>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</si>
  <si>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</si>
  <si>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</si>
  <si>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</si>
  <si>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</si>
  <si>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</si>
  <si>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</si>
  <si>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</si>
  <si>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</si>
  <si>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</si>
  <si>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</si>
  <si>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</si>
  <si>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</si>
  <si>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</si>
  <si>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</si>
  <si>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</si>
  <si>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</si>
  <si>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</si>
  <si>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</si>
  <si>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</si>
  <si>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</si>
  <si>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</si>
  <si>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</si>
  <si>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</si>
  <si>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</si>
  <si>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</si>
  <si>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</si>
  <si>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</si>
  <si>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</si>
  <si>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</si>
  <si>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</si>
  <si>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</si>
  <si>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</si>
  <si>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</si>
  <si>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</si>
  <si>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</si>
  <si>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</si>
  <si>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</si>
  <si>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</si>
  <si>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</si>
  <si>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</si>
  <si>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</si>
  <si>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</si>
  <si>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</si>
  <si>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</si>
  <si>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</si>
  <si>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</si>
  <si>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</si>
  <si>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</si>
  <si>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</si>
  <si>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</si>
  <si>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</si>
  <si>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</si>
  <si>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</si>
  <si>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</si>
  <si>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</si>
  <si>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</si>
  <si>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</si>
  <si>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</si>
  <si>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</si>
  <si>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</si>
  <si>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</si>
  <si>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</si>
  <si>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</si>
  <si>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</si>
  <si>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</si>
  <si>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</si>
  <si>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</si>
  <si>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</si>
  <si>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</si>
  <si>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</si>
  <si>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</si>
  <si>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</si>
  <si>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</si>
  <si>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</si>
  <si>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</si>
  <si>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</si>
  <si>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</si>
  <si>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</si>
  <si>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</si>
  <si>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</si>
  <si>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</si>
  <si>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</si>
  <si>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</si>
  <si>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</si>
  <si>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</si>
  <si>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</si>
  <si>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</si>
  <si>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</si>
  <si>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</si>
  <si>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</si>
  <si>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</si>
  <si>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</si>
  <si>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</si>
  <si>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</si>
  <si>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</si>
  <si>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</si>
  <si>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</si>
  <si>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</si>
  <si>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</si>
  <si>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</si>
  <si>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</si>
  <si>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</si>
  <si>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</si>
  <si>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</si>
  <si>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</si>
  <si>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</si>
  <si>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</si>
  <si>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</si>
  <si>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</si>
  <si>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</si>
  <si>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</si>
  <si>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</si>
  <si>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</si>
  <si>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</si>
  <si>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</si>
  <si>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</si>
  <si>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</si>
  <si>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</si>
  <si>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</si>
  <si>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</si>
  <si>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</si>
  <si>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</si>
  <si>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</si>
  <si>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</si>
  <si>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</si>
  <si>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</si>
  <si>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</si>
  <si>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</si>
  <si>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</si>
  <si>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</si>
  <si>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</si>
  <si>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</si>
  <si>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</si>
  <si>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</si>
  <si>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</si>
  <si>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</si>
  <si>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</si>
  <si>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</si>
  <si>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</si>
  <si>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</si>
  <si>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</si>
  <si>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</si>
  <si>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</si>
  <si>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</si>
  <si>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</si>
  <si>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</si>
  <si>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</si>
  <si>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</si>
  <si>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</si>
  <si>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</si>
  <si>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</si>
  <si>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</si>
  <si>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</si>
  <si>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</si>
  <si>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</si>
  <si>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</si>
  <si>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</si>
  <si>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</si>
  <si>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</si>
  <si>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</si>
  <si>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</si>
  <si>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</si>
  <si>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</si>
  <si>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</si>
  <si>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</si>
  <si>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</si>
  <si>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</si>
  <si>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</si>
  <si>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</si>
  <si>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</si>
  <si>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</si>
  <si>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</si>
  <si>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</si>
  <si>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</si>
  <si>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</si>
  <si>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</si>
  <si>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</si>
  <si>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</si>
  <si>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</si>
  <si>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</si>
  <si>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</si>
  <si>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</si>
  <si>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</si>
  <si>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</si>
  <si>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</si>
  <si>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</si>
  <si>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</si>
  <si>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</si>
  <si>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</si>
  <si>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</si>
  <si>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</si>
  <si>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</si>
  <si>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</si>
  <si>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</si>
  <si>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</si>
  <si>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</si>
  <si>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</si>
  <si>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</si>
  <si>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</si>
  <si>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</si>
  <si>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</si>
  <si>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</si>
  <si>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</si>
  <si>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</si>
  <si>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</si>
  <si>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</si>
  <si>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</si>
  <si>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</si>
  <si>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</si>
  <si>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</si>
  <si>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</si>
  <si>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</si>
  <si>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</si>
  <si>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</si>
  <si>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</si>
  <si>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</si>
  <si>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</si>
  <si>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</si>
  <si>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</si>
  <si>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</si>
  <si>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</si>
  <si>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</si>
  <si>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</si>
  <si>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</si>
  <si>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</si>
  <si>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</si>
  <si>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</si>
  <si>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</si>
  <si>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</si>
  <si>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</si>
  <si>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</si>
  <si>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</si>
  <si>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</si>
  <si>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</si>
  <si>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</si>
  <si>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</si>
  <si>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</si>
  <si>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</si>
  <si>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</si>
  <si>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</si>
  <si>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</si>
  <si>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</si>
  <si>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</si>
  <si>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</si>
  <si>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</si>
  <si>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</si>
  <si>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</si>
  <si>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</si>
  <si>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</si>
  <si>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</si>
  <si>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</si>
  <si>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</si>
  <si>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</si>
  <si>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</si>
  <si>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</si>
  <si>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</si>
  <si>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</si>
  <si>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</si>
  <si>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</si>
  <si>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</si>
  <si>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</si>
  <si>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</si>
  <si>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</si>
  <si>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</si>
  <si>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</si>
  <si>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</si>
  <si>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</si>
  <si>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</si>
  <si>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</si>
  <si>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</si>
  <si>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</si>
  <si>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</si>
  <si>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</si>
  <si>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</si>
  <si>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</si>
  <si>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</si>
  <si>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</si>
  <si>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</si>
  <si>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</si>
  <si>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</si>
  <si>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</si>
  <si>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</si>
  <si>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</si>
  <si>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</si>
  <si>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</si>
  <si>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</si>
  <si>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</si>
  <si>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</si>
  <si>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</si>
  <si>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</si>
  <si>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</si>
  <si>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</si>
  <si>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</si>
  <si>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</si>
  <si>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</si>
  <si>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</si>
  <si>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</si>
  <si>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</si>
  <si>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</si>
  <si>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</si>
  <si>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</si>
  <si>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</si>
  <si>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</si>
  <si>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</si>
  <si>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</si>
  <si>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</si>
  <si>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</si>
  <si>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</si>
  <si>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</si>
  <si>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</si>
  <si>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</si>
  <si>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</si>
  <si>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</si>
  <si>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</si>
  <si>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</si>
  <si>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</si>
  <si>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</si>
  <si>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</si>
  <si>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</si>
  <si>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</si>
  <si>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</si>
  <si>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</si>
  <si>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</si>
  <si>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</si>
  <si>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</si>
  <si>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</si>
  <si>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</si>
  <si>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</si>
  <si>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</si>
  <si>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</si>
  <si>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</si>
  <si>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</si>
  <si>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</si>
  <si>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</si>
  <si>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</si>
  <si>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</si>
  <si>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</si>
  <si>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</si>
  <si>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</si>
  <si>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</si>
  <si>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</si>
  <si>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</si>
  <si>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</si>
  <si>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</si>
  <si>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</si>
  <si>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</si>
  <si>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</si>
  <si>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</si>
  <si>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</si>
  <si>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</si>
  <si>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</si>
  <si>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</si>
  <si>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</si>
  <si>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</si>
  <si>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</si>
  <si>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</si>
  <si>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</si>
  <si>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</si>
  <si>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</si>
  <si>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</si>
  <si>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</si>
  <si>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</si>
  <si>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</si>
  <si>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</si>
  <si>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</si>
  <si>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</si>
  <si>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</si>
  <si>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</si>
  <si>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</si>
  <si>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</si>
  <si>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</si>
  <si>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</si>
  <si>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</si>
  <si>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</si>
  <si>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</si>
  <si>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</si>
  <si>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</si>
  <si>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</si>
  <si>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</si>
  <si>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</si>
  <si>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</si>
  <si>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</si>
  <si>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</si>
  <si>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</si>
  <si>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</si>
  <si>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</si>
  <si>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</si>
  <si>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</si>
  <si>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</si>
  <si>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</si>
  <si>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</si>
  <si>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</si>
  <si>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</si>
  <si>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</si>
  <si>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</si>
  <si>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</si>
  <si>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</si>
  <si>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</si>
  <si>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</si>
  <si>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</si>
  <si>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</si>
  <si>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</si>
  <si>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</si>
  <si>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</si>
  <si>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</si>
  <si>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</si>
  <si>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</si>
  <si>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</si>
  <si>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</si>
  <si>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</si>
  <si>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</si>
  <si>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</si>
  <si>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</si>
  <si>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</si>
  <si>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</si>
  <si>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</si>
  <si>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</si>
  <si>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</si>
  <si>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</si>
  <si>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</si>
  <si>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</si>
  <si>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</si>
  <si>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</si>
  <si>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</si>
  <si>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</si>
  <si>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</si>
  <si>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</si>
  <si>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</si>
  <si>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</si>
  <si>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</si>
  <si>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</si>
  <si>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</si>
  <si>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</si>
  <si>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</si>
  <si>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</si>
  <si>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</si>
  <si>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</si>
  <si>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</si>
  <si>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</si>
  <si>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</si>
  <si>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</si>
  <si>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</si>
  <si>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</si>
  <si>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</si>
  <si>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</si>
  <si>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</si>
  <si>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</si>
  <si>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</si>
  <si>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</si>
  <si>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</si>
  <si>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</si>
  <si>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</si>
  <si>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</si>
  <si>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</si>
  <si>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</si>
  <si>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</si>
  <si>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</si>
  <si>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</si>
  <si>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</si>
  <si>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</si>
  <si>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</si>
  <si>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</si>
  <si>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</si>
  <si>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</si>
  <si>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</si>
  <si>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</si>
  <si>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</si>
  <si>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</si>
  <si>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</si>
  <si>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</si>
  <si>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</si>
  <si>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</si>
  <si>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</si>
  <si>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</si>
  <si>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</si>
  <si>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</si>
  <si>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</si>
  <si>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</si>
  <si>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</si>
  <si>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</si>
  <si>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</si>
  <si>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</si>
  <si>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</si>
  <si>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</si>
  <si>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</si>
  <si>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</si>
  <si>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</si>
  <si>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</si>
  <si>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</si>
  <si>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</si>
  <si>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</si>
  <si>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</si>
  <si>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</si>
  <si>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</si>
  <si>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</si>
  <si>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</si>
  <si>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</si>
  <si>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</si>
  <si>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</si>
  <si>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</si>
  <si>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</si>
  <si>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</si>
  <si>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</si>
  <si>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</si>
  <si>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</si>
  <si>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</si>
  <si>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</si>
  <si>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</si>
  <si>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</si>
  <si>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</si>
  <si>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</si>
  <si>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</si>
  <si>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</si>
  <si>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</si>
  <si>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</si>
  <si>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</si>
  <si>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</si>
  <si>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</si>
  <si>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</si>
  <si>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</si>
  <si>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</si>
  <si>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</si>
  <si>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</si>
  <si>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</si>
  <si>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</si>
  <si>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</si>
  <si>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</si>
  <si>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</si>
  <si>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</si>
  <si>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</si>
  <si>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</si>
  <si>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</si>
  <si>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</si>
  <si>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</si>
  <si>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</si>
  <si>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</si>
  <si>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</si>
  <si>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</si>
  <si>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</si>
  <si>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</si>
  <si>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</si>
  <si>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</si>
  <si>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</si>
  <si>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</si>
  <si>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</si>
  <si>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</si>
  <si>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</si>
  <si>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</si>
  <si>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</si>
  <si>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</si>
  <si>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</si>
  <si>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</si>
  <si>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</si>
  <si>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</si>
  <si>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</si>
  <si>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</si>
  <si>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</si>
  <si>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</si>
  <si>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</si>
  <si>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</si>
  <si>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</si>
  <si>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</si>
  <si>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</si>
  <si>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</si>
  <si>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</si>
  <si>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</si>
  <si>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</si>
  <si>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</si>
  <si>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</si>
  <si>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</si>
  <si>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</si>
  <si>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</si>
  <si>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</si>
  <si>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</si>
  <si>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</si>
  <si>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</si>
  <si>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</si>
  <si>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</si>
  <si>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</si>
  <si>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</si>
  <si>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</si>
  <si>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</si>
  <si>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</si>
  <si>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</si>
  <si>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</si>
  <si>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</si>
  <si>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</si>
  <si>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</si>
  <si>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</si>
  <si>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</si>
  <si>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</si>
  <si>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</si>
  <si>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</si>
  <si>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</si>
  <si>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</si>
  <si>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</si>
  <si>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</si>
  <si>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</si>
  <si>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</si>
  <si>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</si>
  <si>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</si>
  <si>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</si>
  <si>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</si>
  <si>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</si>
  <si>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</si>
  <si>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</si>
  <si>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</si>
  <si>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</si>
  <si>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</si>
  <si>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</si>
  <si>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</si>
  <si>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</si>
  <si>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</si>
  <si>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</si>
  <si>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</si>
  <si>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</si>
  <si>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</si>
  <si>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</si>
  <si>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</si>
  <si>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</si>
  <si>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</si>
  <si>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</si>
  <si>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</si>
  <si>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</si>
  <si>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</si>
  <si>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</si>
  <si>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</si>
  <si>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</si>
  <si>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</si>
  <si>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</si>
  <si>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</si>
  <si>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</si>
  <si>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</si>
  <si>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</si>
  <si>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</si>
  <si>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</si>
  <si>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</si>
  <si>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</si>
  <si>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</si>
  <si>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</si>
  <si>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</si>
  <si>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</si>
  <si>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</si>
  <si>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</si>
  <si>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</si>
  <si>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</si>
  <si>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</si>
  <si>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</si>
  <si>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</si>
  <si>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</si>
  <si>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</si>
  <si>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</si>
  <si>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</si>
  <si>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</si>
  <si>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</si>
  <si>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</si>
  <si>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</si>
  <si>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</si>
  <si>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</si>
  <si>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</si>
  <si>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</si>
  <si>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</si>
  <si>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</si>
  <si>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</si>
  <si>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</si>
  <si>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</si>
  <si>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</si>
  <si>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</si>
  <si>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</si>
  <si>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</si>
  <si>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</si>
  <si>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</si>
  <si>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</si>
  <si>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</si>
  <si>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</si>
  <si>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</si>
  <si>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</si>
  <si>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</si>
  <si>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</si>
  <si>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</si>
  <si>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</si>
  <si>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</si>
  <si>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</si>
  <si>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</si>
  <si>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</si>
  <si>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</si>
  <si>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</si>
  <si>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</si>
  <si>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</si>
  <si>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</si>
  <si>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</si>
  <si>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</si>
  <si>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</si>
  <si>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</si>
  <si>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</si>
  <si>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</si>
  <si>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</si>
  <si>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</si>
  <si>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</si>
  <si>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</si>
  <si>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</si>
  <si>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</si>
  <si>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</si>
  <si>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</si>
  <si>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</si>
  <si>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</si>
  <si>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</si>
  <si>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</si>
  <si>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</si>
  <si>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</si>
  <si>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</si>
  <si>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</si>
  <si>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</si>
  <si>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</si>
  <si>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</si>
  <si>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</si>
  <si>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</si>
  <si>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</si>
  <si>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</si>
  <si>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</si>
  <si>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</si>
  <si>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</si>
  <si>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</si>
  <si>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</si>
  <si>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</si>
  <si>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</si>
  <si>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</si>
  <si>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</si>
  <si>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</si>
  <si>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</si>
  <si>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</si>
  <si>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</si>
  <si>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</si>
  <si>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</si>
  <si>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</si>
  <si>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</si>
  <si>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</si>
  <si>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</si>
  <si>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</si>
  <si>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</si>
  <si>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</si>
  <si>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</si>
  <si>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</si>
  <si>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</si>
  <si>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</si>
  <si>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</si>
  <si>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</si>
  <si>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</si>
  <si>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</si>
  <si>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</si>
  <si>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</si>
  <si>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</si>
  <si>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</si>
  <si>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</si>
  <si>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</si>
  <si>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</si>
  <si>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</si>
  <si>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</si>
  <si>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</si>
  <si>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</si>
  <si>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</si>
  <si>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</si>
  <si>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</si>
  <si>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</si>
  <si>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</si>
  <si>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</si>
  <si>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</si>
  <si>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</si>
  <si>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</si>
  <si>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</si>
  <si>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</si>
  <si>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</si>
  <si>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</si>
  <si>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</si>
  <si>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</si>
  <si>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</si>
  <si>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</si>
  <si>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</si>
  <si>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</si>
  <si>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</si>
  <si>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</si>
  <si>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</si>
  <si>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</si>
  <si>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</si>
  <si>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</si>
  <si>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</si>
  <si>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</si>
  <si>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</si>
  <si>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</si>
  <si>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</si>
  <si>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</si>
  <si>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</si>
  <si>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</si>
  <si>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</si>
  <si>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</si>
  <si>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</si>
  <si>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</si>
  <si>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</si>
  <si>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</si>
  <si>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</si>
  <si>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</si>
  <si>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</si>
  <si>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</si>
  <si>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</si>
  <si>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</si>
  <si>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</si>
  <si>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</si>
  <si>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</si>
  <si>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</si>
  <si>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</si>
  <si>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</si>
  <si>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</si>
  <si>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</si>
  <si>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</si>
  <si>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</si>
  <si>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</si>
  <si>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</si>
  <si>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</si>
  <si>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</si>
  <si>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</si>
  <si>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</si>
  <si>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</si>
  <si>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</si>
  <si>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</si>
  <si>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</si>
  <si>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</si>
  <si>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</si>
  <si>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</si>
  <si>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</si>
  <si>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</si>
  <si>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</si>
  <si>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</si>
  <si>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</si>
  <si>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</si>
  <si>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</si>
  <si>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</si>
  <si>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</si>
  <si>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</si>
  <si>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</si>
  <si>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</si>
  <si>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</si>
  <si>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</si>
  <si>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</si>
  <si>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</si>
  <si>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</si>
  <si>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</si>
  <si>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</si>
  <si>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</si>
  <si>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</si>
  <si>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</si>
  <si>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</si>
  <si>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</si>
  <si>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</si>
  <si>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</si>
  <si>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</si>
  <si>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</si>
  <si>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</si>
  <si>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</si>
  <si>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</si>
  <si>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</si>
  <si>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</si>
  <si>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</si>
  <si>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</si>
  <si>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</si>
  <si>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</si>
  <si>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</si>
  <si>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</si>
  <si>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</si>
  <si>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</si>
  <si>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</si>
  <si>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</si>
  <si>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</si>
  <si>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</si>
  <si>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</si>
  <si>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</si>
  <si>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</si>
  <si>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</si>
  <si>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</si>
  <si>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</si>
  <si>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</si>
  <si>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</si>
  <si>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</si>
  <si>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</si>
  <si>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</si>
  <si>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</si>
  <si>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</si>
  <si>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</si>
  <si>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</si>
  <si>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</si>
  <si>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</si>
  <si>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</si>
  <si>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</si>
  <si>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</si>
  <si>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</si>
  <si>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</si>
  <si>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</si>
  <si>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</si>
  <si>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</si>
  <si>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</si>
  <si>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</si>
  <si>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</si>
  <si>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</si>
  <si>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</si>
  <si>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</si>
  <si>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</si>
  <si>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</si>
  <si>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</si>
  <si>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</si>
  <si>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</si>
  <si>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</si>
  <si>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</si>
  <si>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</si>
  <si>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</si>
  <si>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</si>
  <si>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</si>
  <si>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</si>
  <si>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</si>
  <si>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</si>
  <si>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</si>
  <si>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</si>
  <si>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</si>
  <si>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</si>
  <si>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</si>
  <si>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</si>
  <si>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</si>
  <si>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</si>
  <si>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</si>
  <si>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</si>
  <si>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</si>
  <si>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</si>
  <si>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</si>
  <si>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</si>
  <si>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</si>
  <si>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</si>
  <si>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</si>
  <si>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</si>
  <si>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</si>
  <si>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</si>
  <si>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</si>
  <si>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</si>
  <si>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</si>
  <si>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</si>
  <si>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</si>
  <si>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</si>
  <si>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</si>
  <si>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</si>
  <si>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</si>
  <si>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</si>
  <si>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</si>
  <si>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</si>
  <si>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</si>
  <si>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</si>
  <si>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</si>
  <si>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</si>
  <si>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</si>
  <si>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</si>
  <si>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</si>
  <si>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</si>
  <si>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</si>
  <si>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</si>
  <si>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</si>
  <si>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</si>
  <si>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</si>
  <si>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</si>
  <si>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</si>
  <si>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</si>
  <si>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</si>
  <si>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</si>
  <si>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</si>
  <si>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</si>
  <si>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</si>
  <si>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</si>
  <si>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</si>
  <si>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</si>
  <si>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</si>
  <si>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</si>
  <si>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</si>
  <si>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</si>
  <si>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</si>
  <si>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</si>
  <si>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</si>
  <si>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</si>
  <si>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</si>
  <si>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</si>
  <si>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</si>
  <si>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</si>
  <si>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</si>
  <si>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</si>
  <si>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</si>
  <si>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</si>
  <si>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</si>
  <si>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</si>
  <si>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</si>
  <si>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</si>
  <si>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</si>
  <si>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</si>
  <si>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</si>
  <si>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</si>
  <si>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</si>
  <si>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</si>
  <si>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</si>
  <si>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</si>
  <si>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</si>
  <si>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</si>
  <si>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</si>
  <si>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</si>
  <si>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</si>
  <si>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</si>
  <si>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</si>
  <si>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</si>
  <si>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</si>
  <si>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</si>
  <si>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</si>
  <si>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</si>
  <si>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</si>
  <si>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</si>
  <si>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</si>
  <si>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</si>
  <si>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</si>
  <si>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</si>
  <si>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</si>
  <si>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</si>
  <si>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</si>
  <si>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</si>
  <si>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</si>
  <si>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</si>
  <si>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</si>
  <si>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</si>
  <si>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</si>
  <si>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</si>
  <si>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</si>
  <si>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</si>
  <si>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</si>
  <si>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</si>
  <si>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</si>
  <si>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</si>
  <si>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</si>
  <si>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</si>
  <si>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</si>
  <si>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</si>
  <si>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</si>
  <si>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</si>
  <si>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</si>
  <si>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</si>
  <si>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</si>
  <si>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</si>
  <si>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</si>
  <si>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</si>
  <si>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</si>
  <si>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</si>
  <si>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</si>
  <si>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</si>
  <si>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</si>
  <si>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</si>
  <si>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</si>
  <si>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</si>
  <si>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</si>
  <si>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</si>
  <si>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</si>
  <si>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</si>
  <si>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</si>
  <si>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</si>
  <si>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</si>
  <si>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</si>
  <si>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</si>
  <si>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</si>
  <si>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</si>
  <si>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</si>
  <si>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</si>
  <si>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</si>
  <si>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</si>
  <si>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</si>
  <si>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</si>
  <si>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</si>
  <si>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</si>
  <si>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</si>
  <si>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</si>
  <si>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</si>
  <si>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</si>
  <si>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</si>
  <si>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</si>
  <si>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</si>
  <si>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</si>
  <si>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</si>
  <si>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</si>
  <si>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</si>
  <si>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</si>
  <si>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</si>
  <si>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</si>
  <si>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</si>
  <si>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</si>
  <si>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</si>
  <si>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</si>
  <si>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</si>
  <si>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</si>
  <si>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</si>
  <si>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</si>
  <si>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</si>
  <si>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</si>
  <si>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</si>
  <si>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</si>
  <si>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</si>
  <si>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</si>
  <si>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</si>
  <si>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</si>
  <si>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</si>
  <si>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</si>
  <si>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</si>
  <si>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</si>
  <si>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</si>
  <si>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</si>
  <si>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</si>
  <si>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</si>
  <si>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</si>
  <si>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</si>
  <si>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</si>
  <si>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</si>
  <si>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</si>
  <si>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</si>
  <si>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</si>
  <si>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</si>
  <si>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</si>
  <si>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</si>
  <si>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</si>
  <si>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</si>
  <si>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</si>
  <si>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</si>
  <si>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</si>
  <si>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</si>
  <si>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</si>
  <si>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</si>
  <si>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</si>
  <si>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</si>
  <si>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</si>
  <si>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</si>
  <si>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</si>
  <si>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</si>
  <si>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</si>
  <si>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</si>
  <si>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</si>
  <si>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</si>
  <si>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</si>
  <si>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</si>
  <si>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</si>
  <si>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</si>
  <si>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</si>
  <si>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</si>
  <si>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</si>
  <si>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</si>
  <si>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</si>
  <si>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</si>
  <si>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</si>
  <si>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</si>
  <si>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</si>
  <si>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</si>
  <si>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</si>
  <si>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</si>
  <si>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</si>
  <si>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</si>
  <si>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</si>
  <si>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</si>
  <si>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</si>
  <si>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</si>
  <si>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</si>
  <si>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</si>
  <si>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</si>
  <si>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</si>
  <si>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</si>
  <si>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</si>
  <si>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</si>
  <si>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</si>
  <si>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</si>
  <si>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</si>
  <si>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</si>
  <si>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</si>
  <si>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</si>
  <si>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</si>
  <si>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</si>
  <si>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</si>
  <si>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</si>
  <si>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</si>
  <si>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</si>
  <si>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</si>
  <si>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</si>
  <si>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</si>
  <si>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</si>
  <si>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</si>
  <si>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</si>
  <si>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</si>
  <si>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</si>
  <si>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</si>
  <si>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</si>
  <si>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</si>
  <si>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</si>
  <si>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</si>
  <si>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</si>
  <si>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</si>
  <si>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</si>
  <si>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</si>
  <si>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</si>
  <si>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</si>
  <si>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</si>
  <si>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</si>
  <si>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</si>
  <si>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</si>
  <si>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</si>
  <si>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</si>
  <si>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</si>
  <si>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</si>
  <si>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</si>
  <si>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</si>
  <si>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</si>
  <si>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</si>
  <si>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</si>
  <si>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</si>
  <si>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</si>
  <si>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</si>
  <si>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</si>
  <si>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</si>
  <si>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</si>
  <si>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</si>
  <si>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</si>
  <si>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</si>
  <si>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</si>
  <si>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</si>
  <si>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</si>
  <si>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</si>
  <si>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</si>
  <si>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</si>
  <si>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</si>
  <si>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</si>
  <si>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</si>
  <si>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</si>
  <si>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</si>
  <si>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</si>
  <si>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</si>
  <si>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</si>
  <si>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</si>
  <si>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</si>
  <si>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</si>
  <si>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</si>
  <si>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</si>
  <si>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</si>
  <si>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</si>
  <si>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</si>
  <si>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</si>
  <si>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</si>
  <si>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</si>
  <si>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</si>
  <si>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</si>
  <si>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</si>
  <si>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</si>
  <si>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</si>
  <si>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</si>
  <si>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</si>
  <si>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</si>
  <si>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</si>
  <si>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</si>
  <si>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</si>
  <si>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</si>
  <si>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</si>
  <si>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</si>
  <si>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</si>
  <si>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</si>
  <si>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</si>
  <si>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</si>
  <si>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</si>
  <si>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</si>
  <si>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</si>
  <si>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</si>
  <si>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</si>
  <si>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</si>
  <si>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</si>
  <si>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</si>
  <si>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</si>
  <si>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</si>
  <si>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</si>
  <si>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</si>
  <si>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</si>
  <si>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</si>
  <si>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</si>
  <si>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</si>
  <si>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</si>
  <si>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</si>
  <si>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</si>
  <si>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</si>
  <si>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</si>
  <si>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</si>
  <si>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</si>
  <si>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</si>
  <si>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</si>
  <si>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</si>
  <si>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</si>
  <si>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</si>
  <si>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</si>
  <si>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</si>
  <si>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</si>
  <si>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</si>
  <si>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</si>
  <si>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</si>
  <si>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</si>
  <si>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</si>
  <si>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</si>
  <si>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</si>
  <si>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</si>
  <si>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</si>
  <si>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</si>
  <si>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</si>
  <si>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</si>
  <si>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</si>
  <si>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</si>
  <si>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</si>
  <si>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</si>
  <si>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</si>
  <si>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</si>
  <si>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</si>
  <si>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</si>
  <si>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</si>
  <si>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</si>
  <si>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</si>
  <si>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</si>
  <si>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</si>
  <si>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</si>
  <si>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</si>
  <si>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</si>
  <si>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</si>
  <si>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</si>
  <si>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</si>
  <si>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</si>
  <si>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</si>
  <si>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</si>
  <si>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</si>
  <si>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</si>
  <si>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</si>
  <si>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</si>
  <si>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</si>
  <si>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</si>
  <si>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</si>
  <si>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</si>
  <si>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</si>
  <si>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</si>
  <si>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</si>
  <si>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</si>
  <si>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</si>
  <si>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</si>
  <si>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</si>
  <si>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</si>
  <si>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</si>
  <si>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</si>
  <si>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</si>
  <si>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</si>
  <si>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</si>
  <si>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</si>
  <si>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</si>
  <si>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</si>
  <si>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</si>
  <si>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</si>
  <si>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</si>
  <si>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</si>
  <si>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</si>
  <si>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</si>
  <si>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</si>
  <si>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</si>
  <si>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</si>
  <si>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</si>
  <si>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</si>
  <si>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</si>
  <si>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</si>
  <si>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</si>
  <si>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</si>
  <si>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</si>
  <si>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</si>
  <si>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</si>
  <si>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</si>
  <si>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</si>
  <si>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</si>
  <si>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</si>
  <si>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</si>
  <si>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</si>
  <si>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</si>
  <si>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</si>
  <si>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</si>
  <si>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</si>
  <si>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</si>
  <si>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</si>
  <si>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</si>
  <si>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</si>
  <si>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</si>
  <si>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</si>
  <si>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</si>
  <si>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</si>
  <si>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</si>
  <si>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</si>
  <si>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</si>
  <si>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</si>
  <si>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</si>
  <si>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</si>
  <si>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</si>
  <si>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</si>
  <si>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</si>
  <si>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</si>
  <si>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</si>
  <si>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</si>
  <si>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</si>
  <si>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</si>
  <si>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</si>
  <si>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</si>
  <si>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</si>
  <si>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</si>
  <si>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</si>
  <si>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</si>
  <si>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</si>
  <si>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</si>
  <si>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</si>
  <si>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</si>
  <si>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</si>
  <si>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</si>
  <si>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</si>
  <si>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</si>
  <si>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</si>
  <si>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</si>
  <si>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</si>
  <si>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</si>
  <si>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</si>
  <si>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</si>
  <si>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</si>
  <si>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</si>
  <si>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</si>
  <si>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</si>
  <si>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</si>
  <si>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</si>
  <si>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</si>
  <si>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</si>
  <si>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</si>
  <si>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</si>
  <si>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</si>
  <si>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</si>
  <si>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</si>
  <si>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</si>
  <si>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</si>
  <si>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</si>
  <si>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</si>
  <si>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</si>
  <si>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</si>
  <si>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</si>
  <si>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</si>
  <si>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</si>
  <si>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</si>
  <si>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</si>
  <si>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</si>
  <si>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</si>
  <si>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</si>
  <si>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</si>
  <si>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</si>
  <si>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</si>
  <si>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</si>
  <si>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</si>
  <si>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</si>
  <si>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</si>
  <si>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</si>
  <si>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</si>
  <si>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</si>
  <si>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</si>
  <si>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</si>
  <si>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</si>
  <si>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</si>
  <si>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</si>
  <si>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</si>
  <si>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</si>
  <si>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</si>
  <si>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</si>
  <si>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</si>
  <si>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</si>
  <si>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</si>
  <si>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</si>
  <si>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</si>
  <si>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</si>
  <si>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</si>
  <si>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</si>
  <si>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</si>
  <si>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</si>
  <si>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</si>
  <si>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</si>
  <si>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</si>
  <si>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</si>
  <si>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</si>
  <si>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</si>
  <si>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</si>
  <si>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</si>
  <si>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</si>
  <si>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</si>
  <si>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</si>
  <si>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</si>
  <si>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</si>
  <si>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</si>
  <si>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</si>
  <si>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</si>
  <si>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</si>
  <si>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</si>
  <si>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</si>
  <si>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</si>
  <si>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</si>
  <si>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</si>
  <si>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</si>
  <si>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</si>
  <si>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</si>
  <si>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</si>
  <si>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</si>
  <si>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</si>
  <si>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</si>
  <si>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</si>
  <si>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</si>
  <si>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</si>
  <si>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</si>
  <si>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</si>
  <si>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</si>
  <si>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</si>
  <si>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</si>
  <si>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</si>
  <si>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</si>
  <si>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</si>
  <si>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</si>
  <si>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</si>
  <si>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</si>
  <si>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</si>
  <si>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</si>
  <si>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</si>
  <si>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</si>
  <si>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</si>
  <si>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</si>
  <si>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</si>
  <si>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</si>
  <si>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</si>
  <si>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</si>
  <si>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</si>
  <si>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</si>
  <si>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</si>
  <si>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</si>
  <si>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</si>
  <si>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</si>
  <si>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</si>
  <si>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</si>
  <si>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</si>
  <si>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</si>
  <si>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</si>
  <si>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</si>
  <si>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</si>
  <si>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</si>
  <si>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</si>
  <si>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</si>
  <si>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</si>
  <si>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</si>
  <si>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</si>
  <si>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</si>
  <si>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</si>
  <si>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</si>
  <si>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</si>
  <si>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</si>
  <si>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</si>
  <si>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</si>
  <si>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</si>
  <si>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</si>
  <si>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</si>
  <si>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</si>
  <si>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</si>
  <si>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</si>
  <si>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</si>
  <si>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</si>
  <si>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</si>
  <si>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</si>
  <si>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</si>
  <si>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</si>
  <si>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</si>
  <si>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</si>
  <si>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</si>
  <si>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</si>
  <si>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</si>
  <si>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</si>
  <si>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</si>
  <si>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</si>
  <si>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</si>
  <si>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</si>
  <si>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</si>
  <si>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</si>
  <si>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</si>
  <si>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</si>
  <si>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</si>
  <si>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</si>
  <si>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</si>
  <si>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</si>
  <si>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</si>
  <si>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</si>
  <si>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</si>
  <si>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</si>
  <si>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</si>
  <si>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</si>
  <si>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</si>
  <si>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</si>
  <si>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</si>
  <si>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</si>
  <si>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</si>
  <si>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</si>
  <si>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</si>
  <si>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</si>
  <si>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</si>
  <si>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</si>
  <si>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</si>
  <si>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</si>
  <si>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</si>
  <si>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</si>
  <si>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</si>
  <si>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</si>
  <si>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</si>
  <si>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</si>
  <si>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</si>
  <si>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</si>
  <si>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</si>
  <si>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</si>
  <si>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</si>
  <si>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</si>
  <si>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</si>
  <si>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</si>
  <si>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</si>
  <si>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</si>
  <si>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</si>
  <si>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</si>
  <si>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</si>
  <si>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</si>
  <si>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</si>
  <si>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</si>
  <si>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</si>
  <si>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</si>
  <si>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</si>
  <si>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</si>
  <si>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</si>
  <si>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</si>
  <si>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</si>
  <si>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</si>
  <si>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</si>
  <si>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</si>
  <si>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</si>
  <si>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</si>
  <si>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</si>
  <si>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</si>
  <si>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</si>
  <si>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</si>
  <si>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</si>
  <si>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</si>
  <si>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</si>
  <si>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</si>
  <si>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</si>
  <si>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</si>
  <si>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</si>
  <si>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</si>
  <si>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</si>
  <si>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</si>
  <si>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</si>
  <si>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</si>
  <si>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</si>
  <si>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</si>
  <si>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</si>
  <si>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</si>
  <si>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</si>
  <si>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</si>
  <si>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</si>
  <si>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</si>
  <si>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</si>
  <si>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</si>
  <si>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</si>
  <si>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</si>
  <si>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</si>
  <si>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</si>
  <si>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</si>
  <si>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</si>
  <si>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</si>
  <si>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</si>
  <si>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</si>
  <si>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</si>
  <si>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</si>
  <si>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</si>
  <si>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</si>
  <si>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</si>
  <si>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</si>
  <si>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</si>
  <si>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</si>
  <si>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</si>
  <si>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</si>
  <si>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</si>
  <si>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</si>
  <si>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</si>
  <si>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</si>
  <si>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</si>
  <si>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</si>
  <si>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</si>
  <si>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</si>
  <si>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</si>
  <si>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</si>
  <si>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</si>
  <si>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</si>
  <si>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</si>
  <si>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</si>
  <si>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</si>
  <si>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</si>
  <si>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</si>
  <si>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</si>
  <si>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</si>
  <si>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</si>
  <si>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</si>
  <si>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</si>
  <si>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</si>
  <si>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</si>
  <si>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</si>
  <si>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</si>
  <si>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</si>
  <si>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</si>
  <si>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</si>
  <si>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</si>
  <si>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</si>
  <si>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</si>
  <si>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</si>
  <si>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</si>
  <si>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</si>
  <si>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</si>
  <si>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</si>
  <si>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</si>
  <si>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</si>
  <si>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</si>
  <si>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</si>
  <si>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</si>
  <si>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</si>
  <si>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</si>
  <si>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</si>
  <si>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</si>
  <si>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</si>
  <si>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</si>
  <si>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</si>
  <si>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</si>
  <si>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</si>
  <si>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</si>
  <si>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</si>
  <si>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</si>
  <si>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</si>
  <si>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</si>
  <si>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</si>
  <si>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</si>
  <si>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</si>
  <si>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</si>
  <si>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</si>
  <si>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</si>
  <si>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</si>
  <si>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</si>
  <si>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</si>
  <si>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</si>
  <si>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</si>
  <si>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</si>
  <si>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</si>
  <si>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</si>
  <si>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</si>
  <si>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</si>
  <si>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</si>
  <si>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</si>
  <si>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</si>
  <si>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</si>
  <si>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</si>
  <si>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</si>
  <si>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</si>
  <si>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</si>
  <si>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</si>
  <si>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</si>
  <si>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</si>
  <si>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</si>
  <si>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</si>
  <si>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</si>
  <si>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</si>
  <si>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</si>
  <si>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</si>
  <si>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</si>
  <si>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</si>
  <si>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</si>
  <si>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</si>
  <si>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</si>
  <si>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</si>
  <si>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</si>
  <si>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</si>
  <si>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</si>
  <si>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</si>
  <si>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</si>
  <si>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</si>
  <si>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</si>
  <si>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</si>
  <si>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</si>
  <si>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</si>
  <si>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</si>
  <si>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</si>
  <si>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</si>
  <si>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</si>
  <si>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</si>
  <si>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</si>
  <si>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</si>
  <si>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</si>
  <si>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</si>
  <si>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</si>
  <si>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</si>
  <si>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</si>
  <si>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</si>
  <si>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</si>
  <si>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</si>
  <si>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</si>
  <si>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</si>
  <si>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</si>
  <si>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</si>
  <si>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</si>
  <si>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</si>
  <si>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</si>
  <si>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</si>
  <si>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</si>
  <si>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</si>
  <si>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</si>
  <si>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</si>
  <si>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</si>
  <si>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</si>
  <si>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</si>
  <si>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</si>
  <si>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</si>
  <si>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</si>
  <si>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</si>
  <si>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</si>
  <si>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</si>
  <si>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</si>
  <si>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</si>
  <si>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</si>
  <si>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</si>
  <si>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</si>
  <si>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</si>
  <si>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</si>
  <si>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</si>
  <si>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</si>
  <si>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</si>
  <si>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</si>
  <si>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</si>
  <si>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</si>
  <si>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</si>
  <si>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</si>
  <si>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</si>
  <si>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</si>
  <si>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</si>
  <si>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</si>
  <si>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</si>
  <si>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</si>
  <si>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</si>
  <si>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</si>
  <si>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</si>
  <si>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</si>
  <si>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</si>
  <si>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</si>
  <si>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</si>
  <si>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</si>
  <si>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</si>
  <si>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</si>
  <si>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</si>
  <si>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</si>
  <si>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</si>
  <si>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</si>
  <si>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</si>
  <si>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</si>
  <si>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</si>
  <si>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</si>
  <si>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</si>
  <si>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</si>
  <si>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</si>
  <si>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</si>
  <si>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</si>
  <si>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</si>
  <si>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</si>
  <si>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</si>
  <si>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</si>
  <si>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</si>
  <si>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</si>
  <si>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</si>
  <si>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</si>
  <si>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</si>
  <si>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</si>
  <si>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</si>
  <si>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</si>
  <si>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</si>
  <si>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</si>
  <si>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</si>
  <si>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</si>
  <si>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</si>
  <si>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</si>
  <si>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</si>
  <si>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</si>
  <si>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</si>
  <si>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</si>
  <si>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</si>
  <si>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</si>
  <si>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</si>
  <si>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</si>
  <si>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</si>
  <si>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</si>
  <si>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</si>
  <si>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</si>
  <si>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</si>
  <si>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</si>
  <si>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</si>
  <si>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</si>
  <si>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</si>
  <si>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</si>
  <si>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</si>
  <si>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</si>
  <si>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</si>
  <si>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</si>
  <si>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</si>
  <si>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</si>
  <si>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</si>
  <si>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</si>
  <si>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</si>
  <si>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</si>
  <si>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</si>
  <si>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</si>
  <si>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</si>
  <si>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</si>
  <si>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</si>
  <si>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</si>
  <si>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</si>
  <si>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</si>
  <si>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</si>
  <si>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</si>
  <si>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</si>
  <si>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</si>
  <si>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</si>
  <si>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</si>
  <si>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</si>
  <si>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</si>
  <si>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</si>
  <si>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</si>
  <si>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</si>
  <si>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</si>
  <si>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</si>
  <si>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</si>
  <si>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</si>
  <si>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</si>
  <si>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</si>
  <si>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</si>
  <si>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</si>
  <si>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</si>
  <si>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</si>
  <si>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</si>
  <si>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</si>
  <si>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</si>
  <si>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</si>
  <si>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</si>
  <si>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</si>
  <si>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</si>
  <si>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</si>
  <si>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</si>
  <si>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</si>
  <si>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</si>
  <si>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</si>
  <si>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</si>
  <si>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</si>
  <si>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</si>
  <si>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</si>
  <si>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</si>
  <si>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</si>
  <si>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</si>
  <si>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</si>
  <si>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</si>
  <si>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</si>
  <si>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</si>
  <si>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</si>
  <si>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</si>
  <si>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</si>
  <si>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</si>
  <si>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</si>
  <si>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</si>
  <si>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</si>
  <si>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</si>
  <si>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</si>
  <si>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</si>
  <si>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</si>
  <si>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</si>
  <si>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</si>
  <si>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</si>
  <si>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</si>
  <si>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</si>
  <si>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</si>
  <si>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</si>
  <si>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</si>
  <si>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</si>
  <si>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</si>
  <si>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</si>
  <si>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</si>
  <si>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</si>
  <si>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</si>
  <si>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</si>
  <si>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</si>
  <si>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</si>
  <si>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</si>
  <si>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</si>
  <si>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</si>
  <si>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</si>
  <si>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</si>
  <si>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</si>
  <si>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</si>
  <si>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</si>
  <si>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</si>
  <si>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</si>
  <si>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</si>
  <si>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</si>
  <si>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</si>
  <si>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</si>
  <si>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</si>
  <si>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</si>
  <si>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</si>
  <si>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</si>
  <si>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</si>
  <si>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</si>
  <si>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</si>
  <si>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</si>
  <si>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</si>
  <si>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</si>
  <si>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</si>
  <si>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</si>
  <si>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</si>
  <si>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</si>
  <si>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</si>
  <si>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</si>
  <si>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</si>
  <si>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</si>
  <si>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</si>
  <si>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</si>
  <si>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</si>
  <si>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</si>
  <si>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</si>
  <si>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</si>
  <si>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</si>
  <si>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</si>
  <si>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</si>
  <si>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</si>
  <si>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</si>
  <si>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</si>
  <si>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</si>
  <si>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</si>
  <si>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</si>
  <si>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</si>
  <si>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</si>
  <si>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</si>
  <si>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</si>
  <si>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</si>
  <si>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</si>
  <si>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</si>
  <si>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</si>
  <si>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</si>
  <si>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</si>
  <si>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</si>
  <si>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</si>
  <si>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</si>
  <si>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</si>
  <si>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</si>
  <si>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</si>
  <si>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</si>
  <si>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</si>
  <si>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</si>
  <si>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</si>
  <si>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</si>
  <si>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</si>
  <si>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</si>
  <si>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</si>
  <si>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</si>
  <si>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</si>
  <si>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</si>
  <si>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</si>
  <si>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</si>
  <si>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</si>
  <si>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</si>
  <si>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</si>
  <si>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</si>
  <si>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</si>
  <si>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</si>
  <si>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</si>
  <si>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</si>
  <si>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</si>
  <si>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</si>
  <si>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</si>
  <si>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</si>
  <si>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</si>
  <si>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</si>
  <si>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</si>
  <si>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</si>
  <si>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</si>
  <si>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</si>
  <si>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</si>
  <si>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</si>
  <si>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</si>
  <si>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</si>
  <si>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</si>
  <si>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</si>
  <si>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</si>
  <si>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</si>
  <si>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</si>
  <si>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</si>
  <si>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</si>
  <si>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</si>
  <si>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</si>
  <si>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</si>
  <si>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</si>
  <si>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</si>
  <si>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</si>
  <si>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</si>
  <si>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</si>
  <si>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</si>
  <si>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</si>
  <si>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</si>
  <si>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</si>
  <si>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</si>
  <si>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</si>
  <si>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</si>
  <si>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</si>
  <si>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</si>
  <si>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</si>
  <si>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</si>
  <si>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</si>
  <si>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</si>
  <si>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</si>
  <si>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</si>
  <si>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</si>
  <si>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</si>
  <si>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</si>
  <si>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</si>
  <si>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</si>
  <si>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</si>
  <si>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</si>
  <si>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</si>
  <si>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</si>
  <si>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</si>
  <si>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</si>
  <si>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</si>
  <si>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</si>
  <si>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</si>
  <si>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</si>
  <si>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</si>
  <si>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</si>
  <si>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</si>
  <si>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</si>
  <si>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</si>
  <si>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</si>
  <si>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</si>
  <si>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</si>
  <si>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</si>
  <si>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</si>
  <si>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</si>
  <si>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</si>
  <si>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</si>
  <si>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</si>
  <si>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</si>
  <si>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</si>
  <si>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</si>
  <si>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</si>
  <si>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</si>
  <si>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</si>
  <si>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</si>
  <si>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</si>
  <si>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</si>
  <si>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</si>
  <si>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</si>
  <si>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</si>
  <si>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</si>
  <si>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</si>
  <si>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</si>
  <si>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</si>
  <si>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</si>
  <si>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</si>
  <si>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</si>
  <si>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</si>
  <si>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</si>
  <si>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</si>
  <si>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</si>
  <si>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</si>
  <si>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</si>
  <si>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</si>
  <si>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</si>
  <si>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</si>
  <si>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</si>
  <si>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</si>
  <si>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</si>
  <si>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</si>
  <si>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</si>
  <si>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</si>
  <si>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</si>
  <si>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</si>
  <si>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</si>
  <si>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</si>
  <si>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</si>
  <si>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</si>
  <si>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</si>
  <si>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</si>
  <si>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</si>
  <si>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</si>
  <si>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</si>
  <si>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</si>
  <si>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</si>
  <si>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</si>
  <si>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</si>
  <si>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</si>
  <si>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</si>
  <si>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</si>
  <si>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</si>
  <si>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</si>
  <si>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</si>
  <si>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</si>
  <si>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</si>
  <si>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</si>
  <si>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</si>
  <si>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</si>
  <si>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</si>
  <si>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</si>
  <si>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</si>
  <si>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</si>
  <si>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</si>
  <si>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</si>
  <si>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</si>
  <si>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</si>
  <si>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</si>
  <si>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</si>
  <si>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</si>
  <si>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</si>
  <si>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</si>
  <si>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</si>
  <si>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</si>
  <si>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</si>
  <si>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</si>
  <si>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</si>
  <si>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</si>
  <si>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</si>
  <si>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</si>
  <si>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</si>
  <si>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</si>
  <si>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</si>
  <si>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</si>
  <si>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</si>
  <si>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</si>
  <si>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</si>
  <si>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</si>
  <si>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</si>
  <si>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</si>
  <si>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</si>
  <si>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</si>
  <si>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</si>
  <si>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</si>
  <si>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</si>
  <si>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</si>
  <si>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</si>
  <si>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</si>
  <si>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</si>
  <si>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</si>
  <si>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</si>
  <si>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</si>
  <si>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</si>
  <si>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</si>
  <si>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</si>
  <si>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</si>
  <si>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</si>
  <si>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</si>
  <si>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</si>
  <si>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</si>
  <si>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</si>
  <si>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</si>
  <si>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</si>
  <si>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</si>
  <si>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</si>
  <si>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</si>
  <si>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</si>
  <si>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</si>
  <si>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</si>
  <si>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</si>
  <si>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</si>
  <si>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</si>
  <si>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</si>
  <si>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</si>
  <si>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</si>
  <si>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</si>
  <si>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</si>
  <si>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</si>
  <si>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</si>
  <si>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</si>
  <si>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</si>
  <si>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</si>
  <si>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</si>
  <si>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</si>
  <si>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</si>
  <si>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</si>
  <si>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</si>
  <si>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</si>
  <si>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</si>
  <si>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</si>
  <si>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</si>
  <si>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</si>
  <si>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</si>
  <si>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</si>
  <si>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</si>
  <si>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</si>
  <si>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</si>
  <si>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</si>
  <si>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</si>
  <si>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</si>
  <si>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</si>
  <si>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</si>
  <si>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</si>
  <si>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</si>
  <si>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</si>
  <si>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</si>
  <si>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</si>
  <si>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</si>
  <si>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</si>
  <si>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</si>
  <si>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</si>
  <si>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</si>
  <si>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</si>
  <si>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</si>
  <si>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</si>
  <si>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</si>
  <si>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</si>
  <si>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</si>
  <si>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</si>
  <si>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</si>
  <si>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</si>
  <si>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</si>
  <si>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</si>
  <si>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</si>
  <si>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</si>
  <si>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</si>
  <si>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</si>
  <si>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</si>
  <si>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</si>
  <si>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</si>
  <si>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</si>
  <si>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</si>
  <si>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</si>
  <si>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</si>
  <si>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</si>
  <si>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</si>
  <si>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</si>
  <si>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</si>
  <si>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</si>
  <si>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</si>
  <si>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</si>
  <si>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</si>
  <si>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</si>
  <si>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</si>
  <si>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</si>
  <si>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</si>
  <si>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</si>
  <si>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</si>
  <si>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</si>
  <si>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</si>
  <si>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</si>
  <si>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</si>
  <si>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</si>
  <si>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</si>
  <si>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</si>
  <si>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</si>
  <si>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</si>
  <si>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</si>
  <si>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</si>
  <si>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</si>
  <si>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</si>
  <si>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</si>
  <si>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</si>
  <si>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</si>
  <si>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</si>
  <si>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</si>
  <si>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</si>
  <si>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</si>
  <si>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</si>
  <si>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</si>
  <si>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</si>
  <si>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</si>
  <si>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</si>
  <si>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</si>
  <si>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</si>
  <si>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</si>
  <si>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</si>
  <si>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</si>
  <si>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</si>
  <si>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</si>
  <si>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</si>
  <si>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</si>
  <si>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</si>
  <si>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</si>
  <si>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</si>
  <si>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</si>
  <si>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</si>
  <si>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</si>
  <si>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</si>
  <si>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</si>
  <si>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</si>
  <si>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</si>
  <si>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</si>
  <si>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</si>
  <si>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</si>
  <si>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</si>
  <si>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</si>
  <si>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</si>
  <si>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</si>
  <si>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</si>
  <si>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</si>
  <si>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</si>
  <si>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</si>
  <si>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</si>
  <si>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</si>
  <si>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</si>
  <si>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</si>
  <si>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</si>
  <si>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</si>
  <si>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</si>
  <si>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</si>
  <si>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</si>
  <si>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</si>
  <si>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</si>
  <si>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</si>
  <si>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</si>
  <si>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</si>
  <si>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</si>
  <si>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</si>
  <si>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</si>
  <si>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</si>
  <si>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</si>
  <si>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</si>
  <si>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</si>
  <si>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</si>
  <si>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</si>
  <si>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</si>
  <si>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</si>
  <si>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</si>
  <si>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</si>
  <si>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</si>
  <si>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</si>
  <si>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</si>
  <si>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</si>
  <si>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</si>
  <si>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</si>
  <si>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</si>
  <si>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</si>
  <si>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</si>
  <si>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</si>
  <si>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</si>
  <si>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</si>
  <si>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</si>
  <si>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</si>
  <si>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</si>
  <si>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</si>
  <si>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</si>
  <si>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</si>
  <si>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</si>
  <si>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</si>
  <si>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</si>
  <si>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</si>
  <si>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</si>
  <si>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</si>
  <si>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</si>
  <si>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</si>
  <si>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</si>
  <si>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</si>
  <si>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</si>
  <si>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</si>
  <si>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</si>
  <si>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</si>
  <si>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</si>
  <si>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</si>
  <si>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</si>
  <si>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</si>
  <si>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</si>
  <si>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</si>
  <si>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</si>
  <si>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</si>
  <si>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</si>
  <si>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</si>
  <si>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</si>
  <si>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</si>
  <si>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</si>
  <si>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</si>
  <si>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</si>
  <si>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</si>
  <si>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</si>
  <si>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</si>
  <si>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</si>
  <si>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</si>
  <si>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</si>
  <si>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</si>
  <si>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</si>
  <si>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</si>
  <si>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</si>
  <si>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</si>
  <si>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</si>
  <si>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</si>
  <si>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</si>
  <si>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</si>
  <si>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</si>
  <si>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</si>
  <si>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</si>
  <si>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</si>
  <si>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</si>
  <si>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</si>
  <si>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</si>
  <si>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</si>
  <si>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</si>
  <si>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</si>
  <si>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</si>
  <si>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</si>
  <si>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</si>
  <si>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</si>
  <si>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</si>
  <si>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</si>
  <si>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</si>
  <si>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</si>
  <si>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</si>
  <si>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</si>
  <si>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</si>
  <si>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</si>
  <si>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</si>
  <si>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</si>
  <si>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</si>
  <si>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</si>
  <si>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</si>
  <si>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</si>
  <si>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</si>
  <si>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</si>
  <si>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</si>
  <si>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</si>
  <si>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</si>
  <si>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</si>
  <si>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</si>
  <si>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</si>
  <si>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</si>
  <si>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</si>
  <si>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</si>
  <si>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</si>
  <si>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</si>
  <si>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</si>
  <si>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</si>
  <si>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</si>
  <si>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</si>
  <si>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</si>
  <si>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</si>
  <si>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</si>
  <si>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</si>
  <si>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</si>
  <si>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</si>
  <si>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</si>
  <si>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</si>
  <si>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</si>
  <si>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</si>
  <si>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</si>
  <si>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</si>
  <si>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</si>
  <si>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</si>
  <si>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</si>
  <si>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</si>
  <si>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</si>
  <si>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</si>
  <si>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</si>
  <si>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</si>
  <si>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</si>
  <si>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</si>
  <si>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</si>
  <si>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</si>
  <si>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</si>
  <si>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</si>
  <si>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</si>
  <si>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</si>
  <si>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</si>
  <si>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</si>
  <si>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</si>
  <si>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</si>
  <si>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</si>
  <si>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</si>
  <si>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</si>
  <si>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</si>
  <si>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</si>
  <si>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</si>
  <si>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</si>
  <si>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</si>
  <si>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</si>
  <si>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</si>
  <si>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</si>
  <si>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</si>
  <si>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</si>
  <si>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</si>
  <si>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</si>
  <si>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</si>
  <si>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</si>
  <si>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</si>
  <si>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</si>
  <si>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</si>
  <si>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</si>
  <si>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</si>
  <si>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</si>
  <si>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</si>
  <si>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</si>
  <si>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</si>
  <si>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</si>
  <si>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</si>
  <si>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</si>
  <si>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</si>
  <si>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</si>
  <si>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</si>
  <si>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</si>
  <si>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</si>
  <si>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</si>
  <si>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</si>
  <si>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</si>
  <si>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</si>
  <si>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</si>
  <si>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</si>
  <si>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</si>
  <si>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</si>
  <si>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</si>
  <si>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</si>
  <si>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</si>
  <si>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</si>
  <si>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</si>
  <si>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</si>
  <si>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</si>
  <si>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</si>
  <si>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</si>
  <si>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</si>
  <si>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</si>
  <si>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</si>
  <si>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</si>
  <si>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</si>
  <si>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</si>
  <si>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</si>
  <si>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</si>
  <si>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</si>
  <si>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</si>
  <si>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</si>
  <si>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</si>
  <si>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</si>
  <si>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</si>
  <si>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</si>
  <si>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</si>
  <si>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</si>
  <si>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</si>
  <si>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</si>
  <si>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</si>
  <si>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</si>
  <si>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</si>
  <si>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</si>
  <si>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</si>
  <si>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</si>
  <si>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</si>
  <si>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</si>
  <si>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</si>
  <si>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</si>
  <si>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</si>
  <si>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</si>
  <si>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</si>
  <si>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</si>
  <si>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</si>
  <si>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</si>
  <si>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</si>
  <si>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</si>
  <si>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</si>
  <si>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</si>
  <si>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</si>
  <si>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</si>
  <si>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</si>
  <si>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</si>
  <si>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</si>
  <si>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</si>
  <si>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</si>
  <si>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</si>
  <si>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</si>
  <si>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</si>
  <si>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</si>
  <si>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</si>
  <si>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</si>
  <si>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</si>
  <si>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</si>
  <si>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</si>
  <si>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</si>
  <si>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</si>
  <si>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</si>
  <si>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</si>
  <si>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</si>
  <si>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</si>
  <si>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</si>
  <si>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</si>
  <si>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</si>
  <si>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</si>
  <si>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</si>
  <si>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</si>
  <si>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</si>
  <si>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</si>
  <si>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</si>
  <si>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</si>
  <si>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</si>
  <si>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</si>
  <si>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</si>
  <si>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</si>
  <si>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</si>
  <si>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</si>
  <si>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</si>
  <si>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</si>
  <si>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</si>
  <si>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</si>
  <si>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</si>
  <si>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</si>
  <si>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</si>
  <si>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</si>
  <si>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</si>
  <si>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</si>
  <si>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</si>
  <si>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</si>
  <si>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</si>
  <si>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</si>
  <si>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</si>
  <si>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</si>
  <si>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</si>
  <si>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</si>
  <si>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</si>
  <si>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</si>
  <si>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</si>
  <si>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</si>
  <si>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</si>
  <si>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</si>
  <si>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</si>
  <si>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</si>
  <si>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</si>
  <si>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</si>
  <si>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</si>
  <si>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</si>
  <si>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</si>
  <si>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</si>
  <si>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</si>
  <si>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</si>
  <si>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</si>
  <si>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</si>
  <si>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</si>
  <si>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</si>
  <si>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</si>
  <si>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</si>
  <si>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</si>
  <si>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</si>
  <si>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</si>
  <si>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</si>
  <si>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</si>
  <si>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</si>
  <si>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</si>
  <si>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</si>
  <si>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</si>
  <si>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</si>
  <si>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</si>
  <si>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</si>
  <si>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</si>
  <si>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</si>
  <si>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</si>
  <si>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</si>
  <si>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</si>
  <si>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</si>
  <si>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</si>
  <si>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</si>
  <si>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</si>
  <si>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</si>
  <si>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</si>
  <si>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</si>
  <si>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</si>
  <si>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</si>
  <si>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</si>
  <si>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</si>
  <si>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</si>
  <si>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</si>
  <si>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</si>
  <si>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</si>
  <si>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</si>
  <si>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</si>
  <si>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</si>
  <si>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</si>
  <si>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</si>
  <si>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</si>
  <si>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</si>
  <si>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</si>
  <si>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</si>
  <si>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</si>
  <si>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</si>
  <si>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</si>
  <si>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</si>
  <si>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</si>
  <si>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</si>
  <si>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</si>
  <si>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</si>
  <si>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</si>
  <si>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</si>
  <si>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</si>
  <si>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</si>
  <si>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</si>
  <si>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</si>
  <si>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</si>
  <si>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</si>
  <si>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</si>
  <si>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</si>
  <si>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</si>
  <si>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</si>
  <si>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</si>
  <si>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</si>
  <si>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</si>
  <si>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</si>
  <si>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</si>
  <si>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</si>
  <si>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</si>
  <si>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</si>
  <si>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</si>
  <si>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</si>
  <si>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</si>
  <si>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</si>
  <si>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</si>
  <si>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</si>
  <si>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</si>
  <si>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</si>
  <si>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</si>
  <si>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</si>
  <si>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</si>
  <si>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</si>
  <si>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</si>
  <si>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</si>
  <si>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</si>
  <si>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</si>
  <si>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</si>
  <si>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</si>
  <si>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</si>
  <si>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</si>
  <si>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</si>
  <si>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</si>
  <si>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</si>
  <si>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</si>
  <si>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</si>
  <si>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</si>
  <si>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</si>
  <si>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</si>
  <si>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</si>
  <si>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</si>
  <si>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</si>
  <si>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</si>
  <si>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</si>
  <si>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</si>
  <si>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</si>
  <si>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</si>
  <si>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</si>
  <si>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</si>
  <si>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</si>
  <si>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</si>
  <si>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</si>
  <si>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</si>
  <si>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</si>
  <si>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</si>
  <si>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</si>
  <si>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</si>
  <si>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</si>
  <si>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</si>
  <si>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</si>
  <si>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</si>
  <si>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</si>
  <si>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</si>
  <si>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</si>
  <si>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</si>
  <si>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</si>
  <si>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</si>
  <si>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</si>
  <si>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</si>
  <si>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</si>
  <si>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</si>
  <si>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PCM-20251127-00000099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</si>
  <si>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</si>
  <si>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</si>
  <si>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</si>
  <si>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</si>
  <si>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</si>
  <si>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</si>
  <si>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</si>
  <si>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</si>
  <si>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</si>
  <si>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</si>
  <si>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</si>
  <si>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</si>
  <si>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</si>
  <si>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</si>
  <si>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</si>
  <si>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</si>
  <si>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</si>
  <si>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</si>
  <si>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</si>
  <si>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</si>
  <si>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</si>
  <si>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</si>
  <si>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</si>
  <si>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</si>
  <si>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</si>
  <si>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</si>
  <si>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</si>
  <si>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</si>
  <si>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</si>
  <si>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</si>
  <si>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</si>
  <si>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</si>
  <si>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</si>
  <si>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</si>
  <si>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</si>
  <si>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</si>
  <si>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</si>
  <si>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</si>
  <si>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</si>
  <si>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</si>
  <si>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</si>
  <si>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</si>
  <si>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</si>
  <si>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</si>
  <si>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</si>
  <si>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</si>
  <si>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</si>
  <si>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</si>
  <si>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</si>
  <si>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</si>
  <si>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</si>
  <si>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</si>
  <si>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</si>
  <si>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</si>
  <si>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</si>
  <si>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</si>
  <si>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</si>
  <si>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</si>
  <si>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</si>
  <si>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</si>
  <si>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</si>
  <si>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</si>
  <si>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</si>
  <si>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</si>
  <si>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</si>
  <si>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</si>
  <si>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</si>
  <si>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</si>
  <si>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</si>
  <si>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</si>
  <si>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</si>
  <si>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</si>
  <si>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</si>
  <si>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</si>
  <si>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</si>
  <si>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</si>
  <si>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</si>
  <si>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</si>
  <si>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</si>
  <si>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</si>
  <si>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</si>
  <si>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</si>
  <si>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</si>
  <si>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</si>
  <si>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</si>
  <si>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</si>
  <si>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</si>
  <si>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PCM-20251126-00002206</t>
  </si>
  <si>
    <t xml:space="preserve">AT site TS </t>
  </si>
  <si>
    <t>PCM-20251127-00000060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</si>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</sst>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0"/>
      <color theme="1"/>
      <name val="Poppin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2" totalsRowShown="0" headerRowDxfId="40" dataDxfId="39" headerRowBorderDxfId="37" tableBorderDxfId="38" totalsRowBorderDxfId="36">
  <autoFilter ref="A1:L3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325.14154849536862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11783</v>
      </c>
      <c r="E3" s="136" t="s">
        <v>39021</v>
      </c>
      <c r="F3" s="135">
        <v>45988.08525462963</v>
      </c>
      <c r="G3" s="134">
        <f ca="1">IFERROR(NOW()-F3,"-")</f>
        <v>4.7197916646837257E-3</v>
      </c>
      <c r="H3" s="135">
        <v>45988.080335648148</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45988.089974421295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45988.089974421295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45988.089974421295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45988.089974421295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45988.089974421295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45988.089974421295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45988.089974421295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45988.089974421295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45988.089974421295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45988.089974421295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45988.089974421295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45988.089974421295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45988.089974421295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45988.089974421295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45988.089974421295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45988.089974421295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45988.089974421295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45988.089974421295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45988.089974421295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45988.089974421295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45988.089974421295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45988.089974421295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45988.089974421295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45988.089974421295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45988.089974421295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45988.089974421295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45988.089974421295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45988.089974421295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45988.089974421295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45988.089974421295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45988.089974421295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45988.089974421295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45988.089974421295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45988.089974421295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45988.089974421295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45988.089974421295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45988.089974421295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45988.089974421295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45988.089974421295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45988.089974421295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45988.089974421295</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163.09013645833329</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3.7025554398132954</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45988.089974421295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45988.089974421295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45988.089974421295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45988.089974421295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45988.089974421295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45988.089974421295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45988.089974421295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45988.089974421295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45988.089974421295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45988.089974421295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45988.089974421295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45988.089974421295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45988.089974421295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45988.089974421295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45988.089974421295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45988.089974421295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45988.089974421295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45988.089974421295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45988.089974421295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45988.089974421295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45988.089974421295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45988.089974421295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45988.089974421295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45988.089974421295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45988.089974421295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45988.089974421295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45988.089974421295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45988.089974421295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45988.089974421295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45988.089974421295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45988.089974421295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45988.089974421295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45988.089974421295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45988.089974421295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45988.089974421295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45988.089974421295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45988.089974421295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45988.089974421295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45988.089974421295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45988.089974421295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45988.089974421295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45988.089974421295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45988.089974421295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45988.089974421295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45988.089974421295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45988.089974421295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45988.089974421295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45988.089974421295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45988.089974421295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45988.089974421295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45988.089974421295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45988.089974421295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45988.089974421295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45988.089974421295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45988.089974421295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45988.089974421295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45988.089974421295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45988.089974421295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45988.089974421295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45988.089974421295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45988.089974421295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45988.089974421295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45988.089974421295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45988.089974421295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45988.089974421295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45988.089974421295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45988.089974421295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45988.089974421295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45988.089974421295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45988.089974421295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45988.089974421295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45988.089974421295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45988.089974421295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45988.089974421295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45988.089974421295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45988.089974421295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45988.089974421295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45988.089974421295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45988.089974421295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45988.089974421295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45988.089974421295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45988.089974421295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45988.089974421295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45988.089974421295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45988.089974421295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45988.089974421295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45988.089974421295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45988.089974421295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45988.089974421295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45988.089974421295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45988.089974421295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45988.089974421295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45988.089974421295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45988.089974421295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45988.089974421295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45988.089974421295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45988.089974421295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45988.089974421295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45988.089974421295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45988.089974421295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45988.089974421295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45988.089974421295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45988.089974421295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45988.089974421295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45988.089974421295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45988.089974421295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45988.089974421295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45988.089974421295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45988.089974421295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45988.089974421295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45988.089974421295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45988.089974421295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45988.089974421295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45988.089974421295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45988.089974421295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45988.089974421295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45988.089974421295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45988.089974421295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45988.089974421295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45988.089974421295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45988.089974421295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45988.089974421295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45988.089974421295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45988.089974421295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45988.089974421295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45988.089974421295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45988.089974421295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45988.089974421295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45988.089974421295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45988.089974421295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45988.089974421295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45988.089974421295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45988.089974421295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45988.089974421295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45988.089974421295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45988.089974421295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45988.089974421295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45988.089974421295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45988.089974421295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45988.089974421295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45988.089974421295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45988.089974421295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45988.089974421295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45988.089974421295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45988.089974421295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45988.089974421295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45988.089974421295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45988.089974421295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45988.089974421295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45988.089974421295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45988.089974421295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45988.089974421295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45988.089974421295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45988.089974421295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45988.089974421295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45988.089974421295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45988.089974421295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45988.089974421295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45988.089974421295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45988.089974421295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45988.089974421295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45988.089974421295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45988.089974421295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45988.089974421295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45988.089974421295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45988.089974421295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45988.089974421295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45988.089974421295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45988.089974421295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45988.089974421295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45988.089974421295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45988.089974421295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45988.089974421295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45988.089974421295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45988.089974421295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45988.089974421295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45988.089974421295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45988.089974421295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45988.089974421295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45988.089974421295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45988.089974421295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45988.089974421295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45988.089974421295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45988.089974421295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45988.089974421295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45988.089974421295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45988.089974421295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45988.089974421295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45988.089974421295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45988.089974421295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45988.089974421295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45988.089974421295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45988.089974421295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45988.089974421295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45988.089974421295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45988.089974421295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45988.089974421295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45988.089974421295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45988.089974421295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45988.089974421295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45988.089974421295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45988.089974421295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45988.089974421295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45988.089974421295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45988.089974421295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45988.089974421295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45988.089974421295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45988.089974421295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45988.089974421295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45988.089974421295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45988.089974421295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45988.089974421295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45988.089974421295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45988.089974421295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45988.089974421295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45988.089974421295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45988.089974421295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45988.089974421295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45988.089974421295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45988.089974421295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45988.089974421295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45988.089974421295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45988.089974421295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45988.089974421295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45988.089974421295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45988.089974421295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45988.089974421295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45988.089974421295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45988.089974421295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45988.089974421295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45988.089974421295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45988.089974421295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45988.089974421295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45988.089974421295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45988.089974421295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45988.089974421295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45988.089974421295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45988.089974421295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45988.089974421295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45988.089974421295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45988.089974421295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45988.089974421295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45988.089974421295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45988.089974421295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45988.089974421295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45988.089974421295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45988.089974421295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45988.089974421295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45988.089974421295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45988.089974421295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45988.089974421295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45988.089974421295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45988.089974421295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45988.089974421295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45988.089974421295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45988.089974421295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45988.089974421295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45988.089974421295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45988.089974421295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45988.089974421295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45988.089974421295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45988.089974421295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45988.089974421295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45988.089974421295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45988.089974421295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45988.089974421295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45988.089974421295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45988.089974421295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45988.089974421295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45988.089974421295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45988.089974421295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45988.089974421295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45988.089974421295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45988.089974421295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45988.089974421295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45988.089974421295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45988.089974421295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45988.089974421295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45988.089974421295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45988.089974421295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45988.089974421295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45988.089974421295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45988.089974421295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45988.089974421295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45988.089974421295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45988.089974421295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45988.089974421295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45988.089974421295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45988.089974421295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45988.089974421295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45988.089974421295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45988.089974421295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45988.089974421295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45988.089974421295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45988.089974421295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45988.089974421295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45988.089974421295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45988.089974421295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45988.089974421295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45988.089974421295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45988.089974421295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45988.089974421295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45988.089974421295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45988.089974421295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45988.089974421295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45988.089974421295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45988.089974421295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45988.089974421295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45988.089974421295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45988.089974421295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45988.089974421295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45988.089974421295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45988.089974421295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45988.089974421295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45988.089974421295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45988.089974421295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45988.089974421295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45988.089974421295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45988.089974421295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45988.089974421295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45988.089974421295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45988.089974421295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45988.089974421295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45988.089974421295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45988.089974421295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45988.089974421295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45988.089974421295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45988.089974421295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45988.089974421295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45988.089974421295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45988.089974421295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45988.089974421295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45988.089974421295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45988.089974421295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45988.089974421295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45988.089974421295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45988.089974421295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45988.089974421295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45988.089974421295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45988.089974421295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45988.089974421295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45988.089974421295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45988.089974421295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45988.089974421295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45988.089974421295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45988.089974421295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45988.089974421295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45988.089974421295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45988.089974421295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45988.089974421295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45988.089974421295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45988.089974421295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45988.089974421295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45988.089974421295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45988.089974421295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45988.089974421295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45988.089974421295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45988.089974421295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45988.089974421295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45988.089974421295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45988.089974421295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45988.089974421295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45988.089974421295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45988.089974421295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45988.089974421295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45988.089974421295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45988.089974421295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45988.089974421295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45988.089974421295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45988.089974421295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45988.089974421295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45988.089974421295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45988.089974421295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45988.089974421295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45988.089974421295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45988.089974421295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45988.089974421295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45988.089974421295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45988.089974421295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45988.089974421295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45988.089974421295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45988.089974421295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45988.089974421295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45988.089974421295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45988.089974421295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45988.089974421295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45988.089974421295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45988.089974421295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45988.089974421295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45988.089974421295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45988.089974421295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45988.089974421295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45988.089974421295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45988.089974421295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45988.089974421295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45988.089974421295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45988.089974421295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45988.089974421295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45988.089974421295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45988.089974421295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45988.089974421295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45988.089974421295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45988.089974421295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45988.089974421295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45988.089974421295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45988.089974421295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45988.089974421295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45988.089974421295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45988.089974421295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45988.089974421295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45988.089974421295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45988.089974421295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45988.089974421295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45988.089974421295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45988.089974421295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45988.089974421295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45988.089974421295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45988.089974421295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45988.089974421295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45988.089974421295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45988.089974421295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45988.089974421295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45988.089974421295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45988.089974421295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45988.089974421295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45988.089974421295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45988.089974421295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45988.089974421295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45988.089974421295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45988.089974421295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45988.089974421295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45988.089974421295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45988.089974421295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45988.089974421295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45988.089974421295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45988.089974421295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45988.089974421295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45988.089974421295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45988.089974421295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45988.089974421295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45988.089974421295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45988.089974421295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45988.089974421295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45988.089974421295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45988.089974421295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45988.089974421295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45988.089974421295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45988.089974421295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45988.089974421295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45988.089974421295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45988.089974421295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45988.089974421295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45988.089974421295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45988.089974421295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45988.089974421295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45988.089974421295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45988.089974421295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45988.089974421295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45988.089974421295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45988.089974421295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45988.089974421295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45988.089974421295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45988.089974421295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45988.089974421295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45988.089974421295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45988.089974421295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45988.089974421295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45988.089974421295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45988.089974421295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45988.089974421295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45988.089974421295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45988.089974421295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45988.089974421295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45988.089974421295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45988.089974421295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45988.089974421295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45988.089974421295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45988.089974421295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45988.089974421295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45988.089974421295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45988.089974421295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45988.089974421295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45988.089974421295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45988.089974421295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45988.089974421295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45988.089974421295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45988.089974421295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45988.089974421295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45988.089974421295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45988.089974421295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45988.089974421295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45988.089974421295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45988.089974421295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45988.089974421295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45988.089974421295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45988.089974421295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45988.089974421295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45988.089974421295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45988.089974421295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45988.089974421295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45988.089974421295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45988.089974421295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45988.089974421295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45988.089974421295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45988.089974421295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45988.089974421295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45988.089974421295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45988.089974421295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45988.089974421295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45988.089974421295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45988.089974421295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45988.089974421295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45988.089974421295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45988.089974421295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45988.089974421295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45988.089974421295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45988.089974421295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45988.089974421295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45988.089974421295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45988.089974421295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45988.089974421295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45988.089974421295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45988.089974421295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45988.089974421295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45988.089974421295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45988.089974421295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45988.089974421295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45988.089974421295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45988.089974421295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45988.089974421295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45988.089974421295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45988.089974421295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45988.089974421295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45988.089974421295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45988.089974421295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45988.089974421295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45988.089974421295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45988.089974421295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45988.089974421295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45988.089974421295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45988.089974421295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45988.089974421295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45988.089974421295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45988.089974421295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45988.089974421295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45988.089974421295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45988.089974421295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45988.089974421295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45988.089974421295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45988.089974421295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45988.089974421295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45988.089974421295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45988.089974421295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45988.089974421295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45988.089974421295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45988.089974421295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45988.089974421295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45988.089974421295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45988.089974421295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45988.089974421295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45988.089974421295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45988.089974421295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45988.089974421295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45988.089974421295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45988.089974421295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45988.089974421295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45988.089974421295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45988.089974421295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45988.089974421295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45988.089974421295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45988.089974421295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45988.089974421295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45988.089974421295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45988.089974421295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45988.089974421295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45988.089974421295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45988.089974421295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45988.089974421295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45988.089974421295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45988.089974421295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45988.089974421295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45988.089974421295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45988.089974421295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45988.089974421295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45988.089974421295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45988.089974421295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45988.089974421295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45988.089974421295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45988.089974421295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45988.089974421295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45988.089974421295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45988.089974421295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45988.089974421295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45988.089974421295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45988.089974421295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45988.089974421295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45988.089974421295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45988.089974421295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45988.089974421295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45988.089974421295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45988.089974421295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45988.089974421295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45988.089974421295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45988.089974421295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45988.089974421295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45988.089974421295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45988.089974421295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45988.089974421295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45988.089974421295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45988.089974421295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45988.089974421295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45988.089974421295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45988.089974421295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45988.089974421295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45988.089974421295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45988.089974421295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45988.089974421295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45988.089974421295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45988.089974421295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45988.089974421295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45988.089974421295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45988.089974421295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45988.089974421295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45988.089974421295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45988.089974421295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45988.089974421295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45988.089974421295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45988.089974421295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45988.089974421295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45988.089974421295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45988.089974421295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45988.089974421295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45988.089974421295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45988.089974421295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45988.089974421295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45988.089974421295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45988.089974421295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45988.089974421295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45988.089974421295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45988.089974421295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45988.089974421295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45988.089974421295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45988.089974421295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45988.089974421295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45988.089974421295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45988.089974421295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45988.089974421295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45988.089974421295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45988.089974421295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45988.089974421295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45988.089974421295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45988.089974421295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45988.089974421295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45988.089974421295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45988.089974421295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45988.089974421295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45988.089974421295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45988.089974421295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45988.089974421295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45988.089974421295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45988.089974421295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45988.089974421295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45988.089974421295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45988.089974421295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45988.089974421295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45988.089974421295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45988.089974421295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45988.089974421295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45988.089974421295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45988.089974421295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45988.089974421295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45988.089974421295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45988.089974421295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45988.089974421295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45988.089974421295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45988.089974421295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45988.089974421295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45988.089974421295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45988.089974421295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45988.089974421295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45988.089974421295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45988.089974421295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45988.089974421295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45988.089974421295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45988.089974421295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45988.089974421295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45988.089974421295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45988.089974421295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45988.089974421295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45988.089974421295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45988.089974421295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45988.089974421295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45988.089974421295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45988.089974421295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45988.089974421295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45988.089974421295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45988.089974421295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45988.089974421295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45988.089974421295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45988.089974421295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45988.089974421295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45988.089974421295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45988.089974421295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45988.089974421295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45988.089974421295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45988.089974421295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45988.089974421295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45988.089974421295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45988.089974421295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45988.089974421295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45988.089974421295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45988.089974421295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45988.089974421295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45988.089974421295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45988.089974421295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45988.089974421295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45988.089974421295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45988.089974421295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45988.089974421295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45988.089974421295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45988.089974421295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45988.089974421295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45988.089974421295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45988.089974421295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45988.089974421295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45988.089974421295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45988.089974421295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45988.089974421295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45988.089974421295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45988.089974421295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45988.089974421295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45988.089974421295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45988.089974421295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45988.089974421295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45988.089974421295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45988.089974421295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45988.089974421295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45988.089974421295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45988.089974421295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45988.089974421295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45988.089974421295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45988.089974421295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45988.089974421295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45988.089974421295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45988.089974421295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45988.089974421295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45988.089974421295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45988.089974421295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45988.089974421295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45988.089974421295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45988.089974421295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45988.089974421295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45988.089974421295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45988.089974421295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45988.089974421295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45988.089974421295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45988.089974421295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45988.089974421295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45988.089974421295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45988.089974421295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45988.089974421295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45988.089974421295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45988.089974421295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45988.089974421295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45988.089974421295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45988.089974421295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45988.089974421295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45988.089974421295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45988.089974421295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45988.089974421295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45988.089974421295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45988.089974421295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45988.089974421295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45988.089974421295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45988.089974421295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45988.089974421295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45988.089974421295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45988.089974421295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45988.089974421295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45988.089974421295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45988.089974421295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45988.089974421295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45988.089974421295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45988.089974421295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45988.089974421295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45988.089974421295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45988.089974421295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45988.089974421295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45988.089974421295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45988.089974421295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45988.089974421295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45988.089974421295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45988.089974421295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45988.089974421295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45988.089974421295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45988.089974421295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45988.089974421295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45988.089974421295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45988.089974421295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45988.089974421295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45988.089974421295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45988.089974421295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45988.089974421295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45988.089974421295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45988.089974421295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45988.089974421295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45988.089974421295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45988.089974421295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45988.089974421295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45988.089974421295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45988.089974421295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45988.089974421295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45988.089974421295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45988.089974421295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45988.089974421295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45988.089974421295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45988.089974421295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45988.089974421295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45988.089974421295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45988.089974421295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45988.089974421295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45988.089974421295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45988.089974421295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45988.089974421295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45988.089974421295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45988.089974421295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45988.089974421295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45988.089974421295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45988.089974421295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45988.089974421295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45988.089974421295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45988.089974421295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45988.089974421295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45988.089974421295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45988.089974421295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45988.089974421295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45988.089974421295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45988.089974421295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45988.089974421295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45988.089974421295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45988.089974421295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45988.089974421295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45988.089974421295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45988.089974421295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45988.089974421295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45988.089974421295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45988.089974421295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45988.089974421295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45988.089974421295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45988.089974421295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45988.089974421295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45988.089974421295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45988.089974421295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45988.089974421295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45988.089974421295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45988.089974421295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45988.089974421295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45988.089974421295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45988.089974421295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45988.089974421295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45988.089974421295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45988.089974421295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45988.089974421295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45988.089974421295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45988.089974421295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45988.089974421295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45988.089974421295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45988.089974421295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45988.089974421295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45988.089974421295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45988.089974421295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45988.089974421295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45988.089974421295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45988.089974421295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45988.089974421295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45988.089974421295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45988.089974421295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45988.089974421295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45988.089974421295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45988.089974421295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45988.089974421295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45988.089974421295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45988.089974421295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45988.089974421295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45988.089974421295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45988.089974421295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45988.089974421295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45988.089974421295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45988.089974421295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45988.089974421295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45988.089974421295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45988.089974421295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45988.089974421295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45988.089974421295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45988.089974421295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45988.089974421295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45988.089974421295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45988.089974421295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45988.089974421295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45988.089974421295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45988.089974421295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45988.089974421295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45988.089974421295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45988.089974421295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45988.089974421295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45988.089974421295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45988.089974421295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45988.089974421295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45988.089974421295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45988.089974421295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45988.089974421295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45988.089974421295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45988.089974421295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45988.089974421295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45988.089974421295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45988.089974421295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45988.089974421295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45988.089974421295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45988.089974421295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45988.089974421295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45988.089974421295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45988.089974421295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45988.089974421295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45988.089974421295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45988.089974421295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45988.089974421295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45988.089974421295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45988.089974421295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45988.089974421295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45988.089974421295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45988.089974421295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45988.089974421295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45988.089974421295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45988.089974421295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45988.089974421295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45988.089974421295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45988.089974421295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45988.089974421295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45988.089974421295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45988.089974421295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45988.089974421295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45988.089974421295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45988.089974421295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45988.089974421295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45988.089974421295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45988.089974421295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45988.089974421295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45988.089974421295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45988.089974421295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45988.089974421295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45988.089974421295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45988.089974421295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45988.089974421295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45988.089974421295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45988.089974421295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45988.089974421295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45988.089974421295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45988.089974421295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45988.089974421295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45988.089974421295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45988.089974421295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45988.089974421295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45988.089974421295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45988.089974421295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45988.089974421295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45988.089974421295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45988.089974421295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45988.089974421295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45988.089974421295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45988.089974421295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45988.089974421295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45988.089974421295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45988.089974421295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45988.089974421295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45988.089974421295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45988.089974421295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45988.089974421295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45988.089974421295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45988.089974421295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45988.089974421295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45988.089974421295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45988.089974421295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45988.089974421295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45988.089974421295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45988.089974421295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45988.089974421295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45988.089974421295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45988.089974421295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45988.089974421295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45988.089974421295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45988.089974421295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45988.089974421295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45988.089974421295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45988.089974421295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45988.089974421295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45988.089974421295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45988.089974421295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45988.089974421295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45988.089974421295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45988.089974421295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45988.089974421295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45988.089974421295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45988.089974421295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45988.089974421295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45988.089974421295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45988.089974421295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45988.089974421295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45988.089974421295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45988.089974421295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45988.089974421295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45988.089974421295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45988.089974421295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45988.089974421295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45988.089974421295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45988.089974421295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45988.089974421295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45988.089974421295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45988.089974421295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45988.089974421295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45988.089974421295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45988.089974421295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45988.089974421295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45988.089974421295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45988.089974421295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45988.089974421295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45988.089974421295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45988.089974421295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45988.089974421295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45988.089974421295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45988.089974421295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45988.089974421295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45988.089974421295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45988.089974421295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45988.089974421295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45988.089974421295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45988.089974421295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45988.089974421295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45988.089974421295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45988.089974421295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45988.089974421295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45988.089974421295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45988.089974421295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45988.089974421295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45988.089974421295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45988.089974421295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45988.089974421295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45988.089974421295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45988.089974421295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45988.089974421295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45988.089974421295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45988.089974421295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2"/>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284.60925682869856</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0" ca="1" si="0">IFERROR(NOW()-F3,"")</f>
        <v>0.10039108795899665</v>
      </c>
      <c r="H3" s="92">
        <v>45987.972557870373</v>
      </c>
      <c r="I3" s="92" t="str">
        <f>IFERROR(VLOOKUP(D3,DB!A:F,6,0),"")</f>
        <v>Generator-DG</v>
      </c>
      <c r="J3" s="92" t="str">
        <f>IFERROR(VLOOKUP(D3,DB!A:G,7,0),"")</f>
        <v>Vandalized</v>
      </c>
      <c r="K3" s="94" t="s">
        <v>39112</v>
      </c>
      <c r="L3" s="88" t="str">
        <f>IFERROR(VLOOKUP(D3,DB!A:I,9,0),"")</f>
        <v>Latis</v>
      </c>
    </row>
    <row r="4" spans="1:16" ht="15" customHeight="1">
      <c r="A4" s="110" t="s">
        <v>39113</v>
      </c>
      <c r="B4" s="110" t="str">
        <f>IFERROR(VLOOKUP(D4,DB!A:K,11,0),"")</f>
        <v>R4</v>
      </c>
      <c r="C4" s="90">
        <v>1</v>
      </c>
      <c r="D4" s="88" t="s">
        <v>38665</v>
      </c>
      <c r="E4" s="91" t="s">
        <v>39021</v>
      </c>
      <c r="F4" s="92">
        <v>45988.052777777775</v>
      </c>
      <c r="G4" s="93">
        <f t="shared" ca="1" si="0"/>
        <v>3.7196643519564532E-2</v>
      </c>
      <c r="H4" s="92">
        <v>45988.047291666669</v>
      </c>
      <c r="I4" s="92" t="str">
        <f>IFERROR(VLOOKUP(D4,DB!A:F,6,0),"")</f>
        <v>Sceco</v>
      </c>
      <c r="J4" s="92" t="str">
        <f>IFERROR(VLOOKUP(D4,DB!A:G,7,0),"")</f>
        <v>No BB Shifted</v>
      </c>
      <c r="K4" s="94" t="s">
        <v>39114</v>
      </c>
      <c r="L4" s="88" t="str">
        <f>IFERROR(VLOOKUP(D4,DB!A:I,9,0),"")</f>
        <v>Latis</v>
      </c>
    </row>
    <row r="5" spans="1:16" ht="15" customHeight="1">
      <c r="A5" s="110"/>
      <c r="B5" s="110" t="str">
        <f>IFERROR(VLOOKUP(D5,DB!A:K,11,0),"")</f>
        <v/>
      </c>
      <c r="C5" s="90"/>
      <c r="D5" s="88"/>
      <c r="E5" s="91"/>
      <c r="F5" s="92"/>
      <c r="G5" s="93">
        <f t="shared" ca="1" si="0"/>
        <v>45988.089974421295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45988.089974421295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45988.089974421295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45988.089974421295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45988.089974421295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45988.089974421295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45988.089974421295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45988.089974421295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45988.089974421295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45988.089974421295</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45988.089974421295</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45988.089974421295</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45988.089974421295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45988.089974421295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45988.089974421295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45988.089974421295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45988.089974421295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45988.089974421295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45988.089974421295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45988.089974421295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45988.089974421295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45988.089974421295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45988.089974421295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45988.089974421295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45988.089974421295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45988.089974421295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ref="G31:G94" ca="1" si="1">IFERROR(NOW()-F31,"")</f>
        <v>45988.089974421295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45988.089974421295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45988.089974421295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45988.089974421295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45988.089974421295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45988.089974421295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45988.089974421295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45988.089974421295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45988.089974421295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45988.089974421295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45988.089974421295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45988.089974421295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45988.089974421295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45988.089974421295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45988.089974421295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45988.089974421295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45988.089974421295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45988.089974421295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45988.089974421295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45988.089974421295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45988.089974421295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45988.089974421295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45988.089974421295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45988.089974421295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45988.089974421295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45988.089974421295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45988.089974421295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45988.089974421295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45988.089974421295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45988.089974421295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45988.089974421295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45988.089974421295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45988.089974421295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45988.089974421295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45988.089974421295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45988.089974421295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45988.089974421295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45988.089974421295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45988.089974421295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45988.089974421295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45988.089974421295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45988.089974421295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45988.089974421295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45988.089974421295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45988.089974421295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45988.089974421295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45988.089974421295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45988.089974421295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45988.089974421295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45988.089974421295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45988.089974421295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45988.089974421295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45988.089974421295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45988.089974421295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45988.089974421295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45988.089974421295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45988.089974421295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45988.089974421295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45988.089974421295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45988.089974421295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45988.089974421295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45988.089974421295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45988.089974421295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45988.089974421295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ref="G95:G158" ca="1" si="2">IFERROR(NOW()-F95,"")</f>
        <v>45988.089974421295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45988.089974421295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45988.089974421295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45988.089974421295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45988.089974421295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45988.089974421295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45988.089974421295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45988.089974421295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45988.089974421295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45988.089974421295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45988.089974421295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45988.089974421295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45988.089974421295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45988.089974421295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45988.089974421295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45988.089974421295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45988.089974421295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45988.089974421295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45988.089974421295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45988.089974421295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45988.089974421295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45988.089974421295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45988.089974421295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45988.089974421295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45988.089974421295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45988.089974421295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45988.089974421295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45988.089974421295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45988.089974421295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45988.089974421295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45988.089974421295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45988.089974421295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45988.089974421295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45988.089974421295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45988.089974421295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45988.089974421295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45988.089974421295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45988.089974421295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45988.089974421295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45988.089974421295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45988.089974421295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45988.089974421295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45988.089974421295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45988.089974421295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45988.089974421295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45988.089974421295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45988.089974421295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45988.089974421295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45988.089974421295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45988.089974421295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45988.089974421295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45988.089974421295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45988.089974421295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45988.089974421295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45988.089974421295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45988.089974421295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45988.089974421295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45988.089974421295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45988.089974421295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45988.089974421295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45988.089974421295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45988.089974421295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45988.089974421295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45988.089974421295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ref="G159:G222" ca="1" si="3">IFERROR(NOW()-F159,"")</f>
        <v>45988.089974421295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45988.089974421295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45988.089974421295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45988.089974421295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45988.089974421295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45988.089974421295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45988.089974421295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45988.089974421295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45988.089974421295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45988.089974421295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45988.089974421295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45988.089974421295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45988.089974421295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45988.089974421295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45988.089974421295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45988.089974421295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45988.089974421295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45988.089974421295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45988.089974421295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45988.089974421295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45988.089974421295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45988.089974421295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45988.089974421295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45988.089974421295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45988.089974421295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45988.089974421295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45988.089974421295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45988.089974421295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45988.089974421295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45988.089974421295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45988.089974421295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45988.089974421295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45988.089974421295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45988.089974421295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45988.089974421295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45988.089974421295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45988.089974421295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45988.089974421295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45988.089974421295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45988.089974421295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45988.089974421295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45988.089974421295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45988.089974421295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45988.089974421295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45988.089974421295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45988.089974421295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45988.089974421295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45988.089974421295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45988.089974421295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45988.089974421295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45988.089974421295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45988.089974421295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45988.089974421295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45988.089974421295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45988.089974421295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45988.089974421295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45988.089974421295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45988.089974421295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45988.089974421295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45988.089974421295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45988.089974421295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45988.089974421295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45988.089974421295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45988.089974421295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ref="G223:G286" ca="1" si="4">IFERROR(NOW()-F223,"")</f>
        <v>45988.089974421295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45988.089974421295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45988.089974421295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45988.089974421295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45988.089974421295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45988.089974421295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45988.089974421295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45988.089974421295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45988.089974421295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45988.089974421295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45988.089974421295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45988.089974421295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45988.089974421295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45988.089974421295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45988.089974421295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45988.089974421295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45988.089974421295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45988.089974421295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45988.089974421295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45988.089974421295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45988.089974421295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45988.089974421295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45988.089974421295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45988.089974421295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45988.089974421295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45988.089974421295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45988.089974421295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45988.089974421295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45988.089974421295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45988.089974421295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45988.089974421295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45988.089974421295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45988.089974421295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45988.089974421295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45988.089974421295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45988.089974421295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45988.089974421295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45988.089974421295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45988.089974421295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45988.089974421295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45988.089974421295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45988.089974421295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45988.089974421295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45988.089974421295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45988.089974421295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45988.089974421295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45988.089974421295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45988.089974421295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45988.089974421295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45988.089974421295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45988.089974421295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45988.089974421295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45988.089974421295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45988.089974421295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45988.089974421295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45988.089974421295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45988.089974421295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45988.089974421295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45988.089974421295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45988.089974421295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45988.089974421295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45988.089974421295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45988.089974421295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45988.089974421295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ref="G287:G332" ca="1" si="5">IFERROR(NOW()-F287,"")</f>
        <v>45988.089974421295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45988.089974421295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45988.089974421295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45988.089974421295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45988.089974421295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45988.089974421295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45988.089974421295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45988.089974421295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45988.089974421295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45988.089974421295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45988.089974421295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45988.089974421295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45988.089974421295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45988.089974421295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45988.089974421295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45988.089974421295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45988.089974421295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45988.089974421295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45988.089974421295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45988.089974421295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45988.089974421295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45988.089974421295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45988.089974421295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45988.089974421295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45988.089974421295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45988.089974421295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45988.089974421295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45988.089974421295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45988.089974421295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45988.089974421295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45988.089974421295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45988.089974421295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45988.089974421295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45988.089974421295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45988.089974421295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45988.089974421295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45988.089974421295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45988.089974421295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45988.089974421295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45988.089974421295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45988.089974421295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45988.089974421295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45988.089974421295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45988.089974421295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45988.089974421295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45988.089974421295</v>
      </c>
      <c r="H332" s="92"/>
      <c r="I332" s="110" t="str">
        <f>IFERROR(VLOOKUP(D332,DB!A:F,6,0),"")</f>
        <v/>
      </c>
      <c r="J332" s="110" t="str">
        <f>IFERROR(VLOOKUP(D332,DB!A:G,7,0),"")</f>
        <v/>
      </c>
      <c r="K332" s="94"/>
      <c r="L332" s="88" t="str">
        <f>IFERROR(VLOOKUP(D332,DB!A:I,9,0),"")</f>
        <v/>
      </c>
    </row>
  </sheetData>
  <dataValidations count="2">
    <dataValidation allowBlank="1" showInputMessage="1" showErrorMessage="1" sqref="E1" xr:uid="{A4F81451-56CC-4543-9497-104C4E44EE4B}"/>
    <dataValidation type="list" allowBlank="1" showInputMessage="1" showErrorMessage="1" sqref="E2:E3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96.257914236106444</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61.901097106478119</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39.428863310182351</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6.7166758101811865</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t="shared" ref="G6:G39" ca="1" si="2">IFERROR(NOW()-F6,"")</f>
        <v>45988.089974421295</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45988.089974421295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45988.089974421295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45988.089974421295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45988.089974421295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45988.089974421295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146"/>
      <c r="E12" s="37"/>
      <c r="F12" s="38"/>
      <c r="G12" s="144">
        <f t="shared" ca="1" si="2"/>
        <v>45988.089974421295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45988.089974421295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45988.089974421295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45988.089974421295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45988.089974421295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45988.089974421295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45988.089974421295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45988.089974421295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45988.089974421295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45988.089974421295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45988.089974421295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45988.089974421295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45988.089974421295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45988.089974421295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45988.089974421295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45988.089974421295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45988.089974421295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45988.089974421295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45988.089974421295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45988.089974421295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45988.089974421295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45988.089974421295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45988.089974421295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45988.089974421295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45988.089974421295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45988.089974421295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45988.089974421295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45988.089974421295</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1</v>
      </c>
      <c r="D2" s="124" t="s">
        <v>35266</v>
      </c>
      <c r="E2" s="106" t="s">
        <v>39021</v>
      </c>
      <c r="F2" s="72">
        <v>45988.062847222223</v>
      </c>
      <c r="G2" s="72">
        <f ca="1">IFERROR(NOW()-F2,"-")</f>
        <v>2.7127199071401265E-2</v>
      </c>
      <c r="H2" s="72">
        <v>45988.062800925924</v>
      </c>
      <c r="I2" s="124" t="str">
        <f>IFERROR(VLOOKUP(D2,DB!A:F,6,0),"")</f>
        <v>Generator-SG</v>
      </c>
      <c r="J2" s="124" t="str">
        <f>IFERROR(VLOOKUP(D2,DB!A:G,7,0),"")</f>
        <v>Dead</v>
      </c>
      <c r="K2" s="127" t="s">
        <v>39124</v>
      </c>
      <c r="L2" s="128" t="str">
        <f>IFERROR(VLOOKUP(D2,DB!A:I,9,0),"")</f>
        <v>Latis</v>
      </c>
    </row>
    <row r="3" spans="1:16382" ht="31.5" customHeight="1">
      <c r="A3"/>
      <c r="B3" s="124" t="str">
        <f>IFERROR(VLOOKUP(D3,DB!A:K,11,0),"")</f>
        <v/>
      </c>
      <c r="C3" s="125"/>
      <c r="D3" s="124"/>
      <c r="E3" s="106"/>
      <c r="F3"/>
      <c r="G3" s="72">
        <f ca="1">IFERROR(NOW()-F3,"-")</f>
        <v>45988.089974421295</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45988.089974421295</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45988.089974421295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45988.089974421295</v>
      </c>
      <c r="H6" s="126"/>
      <c r="I6" s="124" t="str">
        <f>IFERROR(VLOOKUP(D6,DB!A:F,6,0),"")</f>
        <v/>
      </c>
      <c r="J6" s="124" t="str">
        <f>IFERROR(VLOOKUP(D6,DB!A:G,7,0),"")</f>
        <v/>
      </c>
      <c r="K6" s="127" t="s">
        <v>39125</v>
      </c>
      <c r="L6" s="128" t="str">
        <f>IFERROR(VLOOKUP(D6,DB!A:I,9,0),"")</f>
        <v/>
      </c>
    </row>
    <row r="7" spans="1:16382" ht="31.5" customHeight="1">
      <c r="A7" s="123"/>
      <c r="B7" s="124" t="str">
        <f>IFERROR(VLOOKUP(D7,DB!A:K,11,0),"")</f>
        <v/>
      </c>
      <c r="C7" s="125"/>
      <c r="D7" s="124"/>
      <c r="E7" s="106"/>
      <c r="F7" s="126"/>
      <c r="G7" s="72">
        <f ca="1">IFERROR(NOW()-F7,"-")</f>
        <v>45988.089974421295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45988.089974421295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45988.089974421295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45988.089974421295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45988.089974421295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45988.089974421295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45988.089974421295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45988.089974421295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45988.089974421295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45988.089974421295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45988.089974421295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45988.089974421295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45988.089974421295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45988.089974421295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45988.089974421295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45988.089974421295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45988.089974421295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45988.089974421295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45988.089974421295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45988.089974421295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45988.089974421295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45988.089974421295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45988.089974421295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45988.089974421295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45988.089974421295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45988.089974421295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45988.089974421295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45988.089974421295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45988.089974421295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45988.089974421295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45988.089974421295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45988.089974421295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45988.089974421295</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2025-11-26T23:11:26Z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