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58" documentId="120_S{2AC9BD13-BADA-5192-A53E-5A8FF88502F6}" xr6:coauthVersionLast="47" xr6:coauthVersionMax="47" xr10:uidLastSave="{88DFA80E-B7C1-462A-AB43-4BA2F3DDF2D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<sst xmlns="http://schemas.openxmlformats.org/spreadsheetml/2006/main" count="181599" uniqueCount="39216">
  <si>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</si>
  <si>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</si>
  <si>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</si>
  <si>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</si>
  <si>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</si>
  <si>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</si>
  <si>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</si>
  <si>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</si>
  <si>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</si>
  <si>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</si>
  <si>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</si>
  <si>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</si>
  <si>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</si>
  <si>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</si>
  <si>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</si>
  <si>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</si>
  <si>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</si>
  <si>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</si>
  <si>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</si>
  <si>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</si>
  <si>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</si>
  <si>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</si>
  <si>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</si>
  <si>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</si>
  <si>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</si>
  <si>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</si>
  <si>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</si>
  <si>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</si>
  <si>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</si>
  <si>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</si>
  <si>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</si>
  <si>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</si>
  <si>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</si>
  <si>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</si>
  <si>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</si>
  <si>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</si>
  <si>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</si>
  <si>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</si>
  <si>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</si>
  <si>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</si>
  <si>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</si>
  <si>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</si>
  <si>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</si>
  <si>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</si>
  <si>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</si>
  <si>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</si>
  <si>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</si>
  <si>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</si>
  <si>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</si>
  <si>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</si>
  <si>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</si>
  <si>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</si>
  <si>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</si>
  <si>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</si>
  <si>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</si>
  <si>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</si>
  <si>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</si>
  <si>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</si>
  <si>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</si>
  <si>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</si>
  <si>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</si>
  <si>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</si>
  <si>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</si>
  <si>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</si>
  <si>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</si>
  <si>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</si>
  <si>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</si>
  <si>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</si>
  <si>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</si>
  <si>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</si>
  <si>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</si>
  <si>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</si>
  <si>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</si>
  <si>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</si>
  <si>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</si>
  <si>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</si>
  <si>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</si>
  <si>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</si>
  <si>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</si>
  <si>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</si>
  <si>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</si>
  <si>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</si>
  <si>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</si>
  <si>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</si>
  <si>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</si>
  <si>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</si>
  <si>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</si>
  <si>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</si>
  <si>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</si>
  <si>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</si>
  <si>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</si>
  <si>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</si>
  <si>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</si>
  <si>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</si>
  <si>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</si>
  <si>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</si>
  <si>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</si>
  <si>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</si>
  <si>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</si>
  <si>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</si>
  <si>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</si>
  <si>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</si>
  <si>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</si>
  <si>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</si>
  <si>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</si>
  <si>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</si>
  <si>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</si>
  <si>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</si>
  <si>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</si>
  <si>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</si>
  <si>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</si>
  <si>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</si>
  <si>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</si>
  <si>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</si>
  <si>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</si>
  <si>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</si>
  <si>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</si>
  <si>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</si>
  <si>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</si>
  <si>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</si>
  <si>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</si>
  <si>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</si>
  <si>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</si>
  <si>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</si>
  <si>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</si>
  <si>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</si>
  <si>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</si>
  <si>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</si>
  <si>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</si>
  <si>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</si>
  <si>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</si>
  <si>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</si>
  <si>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</si>
  <si>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</si>
  <si>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</si>
  <si>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</si>
  <si>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</si>
  <si>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</si>
  <si>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</si>
  <si>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</si>
  <si>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</si>
  <si>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</si>
  <si>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</si>
  <si>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</si>
  <si>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</si>
  <si>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</si>
  <si>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</si>
  <si>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</si>
  <si>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</si>
  <si>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</si>
  <si>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</si>
  <si>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</si>
  <si>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</si>
  <si>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</si>
  <si>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</si>
  <si>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</si>
  <si>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</si>
  <si>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</si>
  <si>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</si>
  <si>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</si>
  <si>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</si>
  <si>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</si>
  <si>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</si>
  <si>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</si>
  <si>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</si>
  <si>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</si>
  <si>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</si>
  <si>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</si>
  <si>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</si>
  <si>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</si>
  <si>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</si>
  <si>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</si>
  <si>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</si>
  <si>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</si>
  <si>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</si>
  <si>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</si>
  <si>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</si>
  <si>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</si>
  <si>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</si>
  <si>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</si>
  <si>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</si>
  <si>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</si>
  <si>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</si>
  <si>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</si>
  <si>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</si>
  <si>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</si>
  <si>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</si>
  <si>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</si>
  <si>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</si>
  <si>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</si>
  <si>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</si>
  <si>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</si>
  <si>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</si>
  <si>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</si>
  <si>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</si>
  <si>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</si>
  <si>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</si>
  <si>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</si>
  <si>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</si>
  <si>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</si>
  <si>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</si>
  <si>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</si>
  <si>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</si>
  <si>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</si>
  <si>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</si>
  <si>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</si>
  <si>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</si>
  <si>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</si>
  <si>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</si>
  <si>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</si>
  <si>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</si>
  <si>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</si>
  <si>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</si>
  <si>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</si>
  <si>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</si>
  <si>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</si>
  <si>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</si>
  <si>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</si>
  <si>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</si>
  <si>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</si>
  <si>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</si>
  <si>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</si>
  <si>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</si>
  <si>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</si>
  <si>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</si>
  <si>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</si>
  <si>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</si>
  <si>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</si>
  <si>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</si>
  <si>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</si>
  <si>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</si>
  <si>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</si>
  <si>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</si>
  <si>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</si>
  <si>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</si>
  <si>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</si>
  <si>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</si>
  <si>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</si>
  <si>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</si>
  <si>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</si>
  <si>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</si>
  <si>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</si>
  <si>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</si>
  <si>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</si>
  <si>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</si>
  <si>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</si>
  <si>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</si>
  <si>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</si>
  <si>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</si>
  <si>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</si>
  <si>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</si>
  <si>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</si>
  <si>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</si>
  <si>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</si>
  <si>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</si>
  <si>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</si>
  <si>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</si>
  <si>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</si>
  <si>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</si>
  <si>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</si>
  <si>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</si>
  <si>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</si>
  <si>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</si>
  <si>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</si>
  <si>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</si>
  <si>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</si>
  <si>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</si>
  <si>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</si>
  <si>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</si>
  <si>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</si>
  <si>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</si>
  <si>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</si>
  <si>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</si>
  <si>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</si>
  <si>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</si>
  <si>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</si>
  <si>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</si>
  <si>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</si>
  <si>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</si>
  <si>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</si>
  <si>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</si>
  <si>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</si>
  <si>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</si>
  <si>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</si>
  <si>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</si>
  <si>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</si>
  <si>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</si>
  <si>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</si>
  <si>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</si>
  <si>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</si>
  <si>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</si>
  <si>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</si>
  <si>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</si>
  <si>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</si>
  <si>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</si>
  <si>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</si>
  <si>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</si>
  <si>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</si>
  <si>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</si>
  <si>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</si>
  <si>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</si>
  <si>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</si>
  <si>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</si>
  <si>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</si>
  <si>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</si>
  <si>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</si>
  <si>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</si>
  <si>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</si>
  <si>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</si>
  <si>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</si>
  <si>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</si>
  <si>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</si>
  <si>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</si>
  <si>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</si>
  <si>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</si>
  <si>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</si>
  <si>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</si>
  <si>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</si>
  <si>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</si>
  <si>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</si>
  <si>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</si>
  <si>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</si>
  <si>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</si>
  <si>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</si>
  <si>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</si>
  <si>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</si>
  <si>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</si>
  <si>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</si>
  <si>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</si>
  <si>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</si>
  <si>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</si>
  <si>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</si>
  <si>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</si>
  <si>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</si>
  <si>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</si>
  <si>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</si>
  <si>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</si>
  <si>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</si>
  <si>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</si>
  <si>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</si>
  <si>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</si>
  <si>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</si>
  <si>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</si>
  <si>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</si>
  <si>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</si>
  <si>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</si>
  <si>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</si>
  <si>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</si>
  <si>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</si>
  <si>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</si>
  <si>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</si>
  <si>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</si>
  <si>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</si>
  <si>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</si>
  <si>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</si>
  <si>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</si>
  <si>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</si>
  <si>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</si>
  <si>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</si>
  <si>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</si>
  <si>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</si>
  <si>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</si>
  <si>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</si>
  <si>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</si>
  <si>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</si>
  <si>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</si>
  <si>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</si>
  <si>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</si>
  <si>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</si>
  <si>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</si>
  <si>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</si>
  <si>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</si>
  <si>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</si>
  <si>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</si>
  <si>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</si>
  <si>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</si>
  <si>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</si>
  <si>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</si>
  <si>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</si>
  <si>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</si>
  <si>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</si>
  <si>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</si>
  <si>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</si>
  <si>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</si>
  <si>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</si>
  <si>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</si>
  <si>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</si>
  <si>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</si>
  <si>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</si>
  <si>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</si>
  <si>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</si>
  <si>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</si>
  <si>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</si>
  <si>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</si>
  <si>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</si>
  <si>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</si>
  <si>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</si>
  <si>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</si>
  <si>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</si>
  <si>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</si>
  <si>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</si>
  <si>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</si>
  <si>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</si>
  <si>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</si>
  <si>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</si>
  <si>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</si>
  <si>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</si>
  <si>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</si>
  <si>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</si>
  <si>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</si>
  <si>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</si>
  <si>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</si>
  <si>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</si>
  <si>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</si>
  <si>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</si>
  <si>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</si>
  <si>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</si>
  <si>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</si>
  <si>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</si>
  <si>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</si>
  <si>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</si>
  <si>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</si>
  <si>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</si>
  <si>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</si>
  <si>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</si>
  <si>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</si>
  <si>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</si>
  <si>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</si>
  <si>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</si>
  <si>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</si>
  <si>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</si>
  <si>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</si>
  <si>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</si>
  <si>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</si>
  <si>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</si>
  <si>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</si>
  <si>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</si>
  <si>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</si>
  <si>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</si>
  <si>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</si>
  <si>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</si>
  <si>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</si>
  <si>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</si>
  <si>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</si>
  <si>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</si>
  <si>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</si>
  <si>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</si>
  <si>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</si>
  <si>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</si>
  <si>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</si>
  <si>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</si>
  <si>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</si>
  <si>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</si>
  <si>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</si>
  <si>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</si>
  <si>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</si>
  <si>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</si>
  <si>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</si>
  <si>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</si>
  <si>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</si>
  <si>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</si>
  <si>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</si>
  <si>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</si>
  <si>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</si>
  <si>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</si>
  <si>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</si>
  <si>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</si>
  <si>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</si>
  <si>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</si>
  <si>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</si>
  <si>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</si>
  <si>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</si>
  <si>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</si>
  <si>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</si>
  <si>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</si>
  <si>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</si>
  <si>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</si>
  <si>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</si>
  <si>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</si>
  <si>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</si>
  <si>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</si>
  <si>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</si>
  <si>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</si>
  <si>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</si>
  <si>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</si>
  <si>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</si>
  <si>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</si>
  <si>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</si>
  <si>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</si>
  <si>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</si>
  <si>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</si>
  <si>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</si>
  <si>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</si>
  <si>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</si>
  <si>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</si>
  <si>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</si>
  <si>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</si>
  <si>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</si>
  <si>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</si>
  <si>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</si>
  <si>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</si>
  <si>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</si>
  <si>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</si>
  <si>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</si>
  <si>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</si>
  <si>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</si>
  <si>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</si>
  <si>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</si>
  <si>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</si>
  <si>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</si>
  <si>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</si>
  <si>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</si>
  <si>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</si>
  <si>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</si>
  <si>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</si>
  <si>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</si>
  <si>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</si>
  <si>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</si>
  <si>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</si>
  <si>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</si>
  <si>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</si>
  <si>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</si>
  <si>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</si>
  <si>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</si>
  <si>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</si>
  <si>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</si>
  <si>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</si>
  <si>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</si>
  <si>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</si>
  <si>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</si>
  <si>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</si>
  <si>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</si>
  <si>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</si>
  <si>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</si>
  <si>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</si>
  <si>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</si>
  <si>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</si>
  <si>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</si>
  <si>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</si>
  <si>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</si>
  <si>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</si>
  <si>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</si>
  <si>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</si>
  <si>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</si>
  <si>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</si>
  <si>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</si>
  <si>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</si>
  <si>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</si>
  <si>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</si>
  <si>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</si>
  <si>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</si>
  <si>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</si>
  <si>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</si>
  <si>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</si>
  <si>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</si>
  <si>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</si>
  <si>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</si>
  <si>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</si>
  <si>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</si>
  <si>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</si>
  <si>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</si>
  <si>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</si>
  <si>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</si>
  <si>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</si>
  <si>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</si>
  <si>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</si>
  <si>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</si>
  <si>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</si>
  <si>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</si>
  <si>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</si>
  <si>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</si>
  <si>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</si>
  <si>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</si>
  <si>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</si>
  <si>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</si>
  <si>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</si>
  <si>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</si>
  <si>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</si>
  <si>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</si>
  <si>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</si>
  <si>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</si>
  <si>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</si>
  <si>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</si>
  <si>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</si>
  <si>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</si>
  <si>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</si>
  <si>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</si>
  <si>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</si>
  <si>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</si>
  <si>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</si>
  <si>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</si>
  <si>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</si>
  <si>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</si>
  <si>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</si>
  <si>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</si>
  <si>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</si>
  <si>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</si>
  <si>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</si>
  <si>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</si>
  <si>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</si>
  <si>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</si>
  <si>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</si>
  <si>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</si>
  <si>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</si>
  <si>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</si>
  <si>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</si>
  <si>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</si>
  <si>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</si>
  <si>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</si>
  <si>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</si>
  <si>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</si>
  <si>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</si>
  <si>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</si>
  <si>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</si>
  <si>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</si>
  <si>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</si>
  <si>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</si>
  <si>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</si>
  <si>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</si>
  <si>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</si>
  <si>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</si>
  <si>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</si>
  <si>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</si>
  <si>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</si>
  <si>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</si>
  <si>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</si>
  <si>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</si>
  <si>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</si>
  <si>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</si>
  <si>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</si>
  <si>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</si>
  <si>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</si>
  <si>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</si>
  <si>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</si>
  <si>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</si>
  <si>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</si>
  <si>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</si>
  <si>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</si>
  <si>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</si>
  <si>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</si>
  <si>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</si>
  <si>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</si>
  <si>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</si>
  <si>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</si>
  <si>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</si>
  <si>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</si>
  <si>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</si>
  <si>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</si>
  <si>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</si>
  <si>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</si>
  <si>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</si>
  <si>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</si>
  <si>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</si>
  <si>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</si>
  <si>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</si>
  <si>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</si>
  <si>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</si>
  <si>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</si>
  <si>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</si>
  <si>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</si>
  <si>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</si>
  <si>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</si>
  <si>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</si>
  <si>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</si>
  <si>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</si>
  <si>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</si>
  <si>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</si>
  <si>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</si>
  <si>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</si>
  <si>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</si>
  <si>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</si>
  <si>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</si>
  <si>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</si>
  <si>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</si>
  <si>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</si>
  <si>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</si>
  <si>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</si>
  <si>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</si>
  <si>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</si>
  <si>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</si>
  <si>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</si>
  <si>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</si>
  <si>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</si>
  <si>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</si>
  <si>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</si>
  <si>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</si>
  <si>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</si>
  <si>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</si>
  <si>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</si>
  <si>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</si>
  <si>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</si>
  <si>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</si>
  <si>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</si>
  <si>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</si>
  <si>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</si>
  <si>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</si>
  <si>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</si>
  <si>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</si>
  <si>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</si>
  <si>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</si>
  <si>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</si>
  <si>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</si>
  <si>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</si>
  <si>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</si>
  <si>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</si>
  <si>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</si>
  <si>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</si>
  <si>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</si>
  <si>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</si>
  <si>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</si>
  <si>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</si>
  <si>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</si>
  <si>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</si>
  <si>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</si>
  <si>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</si>
  <si>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</si>
  <si>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</si>
  <si>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</si>
  <si>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</si>
  <si>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</si>
  <si>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</si>
  <si>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</si>
  <si>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</si>
  <si>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</si>
  <si>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</si>
  <si>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</si>
  <si>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</si>
  <si>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</si>
  <si>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</si>
  <si>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</si>
  <si>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</si>
  <si>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</si>
  <si>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</si>
  <si>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</si>
  <si>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</si>
  <si>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</si>
  <si>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</si>
  <si>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</si>
  <si>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</si>
  <si>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</si>
  <si>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</si>
  <si>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</si>
  <si>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</si>
  <si>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</si>
  <si>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</si>
  <si>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</si>
  <si>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</si>
  <si>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</si>
  <si>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</si>
  <si>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</si>
  <si>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</si>
  <si>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</si>
  <si>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</si>
  <si>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</si>
  <si>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</si>
  <si>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</si>
  <si>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</si>
  <si>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</si>
  <si>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</si>
  <si>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</si>
  <si>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</si>
  <si>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</si>
  <si>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</si>
  <si>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</si>
  <si>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</si>
  <si>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</si>
  <si>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</si>
  <si>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</si>
  <si>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</si>
  <si>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</si>
  <si>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</si>
  <si>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</si>
  <si>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</si>
  <si>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</si>
  <si>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</si>
  <si>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</si>
  <si>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</si>
  <si>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</si>
  <si>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</si>
  <si>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</si>
  <si>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</si>
  <si>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</si>
  <si>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</si>
  <si>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</si>
  <si>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</si>
  <si>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</si>
  <si>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</si>
  <si>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</si>
  <si>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</si>
  <si>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</si>
  <si>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</si>
  <si>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</si>
  <si>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</si>
  <si>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</si>
  <si>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</si>
  <si>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</si>
  <si>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</si>
  <si>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</si>
  <si>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</si>
  <si>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</si>
  <si>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</si>
  <si>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</si>
  <si>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</si>
  <si>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</si>
  <si>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</si>
  <si>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</si>
  <si>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</si>
  <si>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</si>
  <si>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</si>
  <si>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</si>
  <si>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</si>
  <si>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</si>
  <si>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</si>
  <si>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</si>
  <si>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</si>
  <si>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</si>
  <si>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</si>
  <si>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</si>
  <si>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</si>
  <si>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</si>
  <si>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</si>
  <si>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</si>
  <si>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</si>
  <si>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</si>
  <si>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</si>
  <si>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</si>
  <si>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</si>
  <si>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</si>
  <si>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</si>
  <si>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</si>
  <si>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</si>
  <si>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</si>
  <si>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</si>
  <si>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</si>
  <si>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</si>
  <si>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</si>
  <si>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</si>
  <si>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</si>
  <si>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</si>
  <si>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</si>
  <si>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</si>
  <si>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</si>
  <si>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</si>
  <si>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</si>
  <si>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</si>
  <si>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</si>
  <si>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</si>
  <si>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</si>
  <si>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</si>
  <si>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</si>
  <si>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</si>
  <si>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</si>
  <si>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</si>
  <si>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</si>
  <si>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</si>
  <si>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</si>
  <si>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</si>
  <si>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</si>
  <si>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</si>
  <si>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</si>
  <si>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</si>
  <si>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</si>
  <si>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</si>
  <si>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</si>
  <si>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</si>
  <si>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</si>
  <si>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</si>
  <si>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</si>
  <si>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</si>
  <si>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</si>
  <si>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</si>
  <si>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</si>
  <si>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</si>
  <si>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</si>
  <si>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</si>
  <si>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</si>
  <si>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</si>
  <si>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</si>
  <si>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</si>
  <si>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</si>
  <si>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</si>
  <si>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</si>
  <si>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</si>
  <si>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</si>
  <si>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</si>
  <si>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</si>
  <si>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</si>
  <si>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</si>
  <si>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</si>
  <si>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</si>
  <si>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</si>
  <si>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</si>
  <si>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</si>
  <si>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</si>
  <si>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</si>
  <si>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</si>
  <si>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</si>
  <si>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</si>
  <si>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</si>
  <si>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</si>
  <si>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</si>
  <si>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</si>
  <si>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</si>
  <si>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</si>
  <si>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</si>
  <si>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</si>
  <si>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</si>
  <si>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</si>
  <si>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</si>
  <si>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</si>
  <si>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</si>
  <si>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</si>
  <si>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</si>
  <si>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</si>
  <si>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</si>
  <si>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</si>
  <si>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</si>
  <si>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</si>
  <si>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</si>
  <si>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</si>
  <si>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</si>
  <si>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</si>
  <si>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</si>
  <si>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</si>
  <si>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</si>
  <si>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</si>
  <si>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</si>
  <si>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</si>
  <si>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</si>
  <si>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</si>
  <si>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</si>
  <si>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</si>
  <si>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</si>
  <si>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</si>
  <si>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</si>
  <si>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</si>
  <si>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</si>
  <si>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</si>
  <si>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</si>
  <si>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</si>
  <si>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</si>
  <si>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</si>
  <si>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</si>
  <si>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</si>
  <si>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</si>
  <si>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</si>
  <si>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</si>
  <si>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</si>
  <si>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</si>
  <si>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</si>
  <si>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</si>
  <si>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</si>
  <si>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</si>
  <si>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</si>
  <si>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</si>
  <si>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</si>
  <si>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</si>
  <si>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</si>
  <si>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</si>
  <si>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</si>
  <si>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</si>
  <si>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</si>
  <si>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</si>
  <si>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</si>
  <si>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</si>
  <si>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</si>
  <si>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</si>
  <si>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</si>
  <si>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</si>
  <si>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</si>
  <si>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</si>
  <si>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</si>
  <si>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</si>
  <si>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</si>
  <si>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</si>
  <si>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</si>
  <si>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</si>
  <si>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</si>
  <si>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</si>
  <si>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</si>
  <si>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</si>
  <si>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</si>
  <si>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</si>
  <si>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</si>
  <si>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</si>
  <si>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</si>
  <si>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</si>
  <si>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</si>
  <si>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</si>
  <si>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</si>
  <si>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</si>
  <si>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</si>
  <si>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</si>
  <si>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</si>
  <si>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</si>
  <si>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</si>
  <si>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</si>
  <si>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</si>
  <si>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</si>
  <si>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</si>
  <si>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</si>
  <si>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</si>
  <si>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</si>
  <si>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</si>
  <si>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</si>
  <si>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</si>
  <si>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</si>
  <si>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</si>
  <si>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</si>
  <si>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</si>
  <si>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</si>
  <si>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</si>
  <si>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</si>
  <si>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</si>
  <si>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</si>
  <si>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</si>
  <si>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</si>
  <si>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</si>
  <si>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</si>
  <si>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</si>
  <si>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</si>
  <si>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</si>
  <si>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</si>
  <si>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</si>
  <si>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</si>
  <si>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</si>
  <si>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</si>
  <si>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</si>
  <si>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</si>
  <si>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</si>
  <si>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</si>
  <si>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</si>
  <si>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</si>
  <si>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</si>
  <si>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</si>
  <si>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</si>
  <si>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</si>
  <si>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</si>
  <si>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</si>
  <si>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</si>
  <si>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</si>
  <si>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</si>
  <si>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</si>
  <si>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</si>
  <si>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</si>
  <si>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</si>
  <si>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</si>
  <si>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</si>
  <si>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</si>
  <si>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</si>
  <si>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</si>
  <si>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</si>
  <si>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</si>
  <si>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</si>
  <si>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</si>
  <si>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</si>
  <si>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</si>
  <si>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</si>
  <si>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</si>
  <si>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</si>
  <si>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</si>
  <si>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</si>
  <si>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</si>
  <si>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</si>
  <si>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</si>
  <si>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</si>
  <si>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</si>
  <si>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</si>
  <si>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</si>
  <si>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</si>
  <si>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</si>
  <si>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</si>
  <si>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</si>
  <si>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</si>
  <si>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</si>
  <si>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</si>
  <si>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</si>
  <si>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</si>
  <si>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</si>
  <si>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</si>
  <si>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</si>
  <si>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</si>
  <si>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</si>
  <si>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</si>
  <si>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</si>
  <si>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</si>
  <si>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</si>
  <si>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</si>
  <si>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</si>
  <si>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</si>
  <si>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</si>
  <si>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</si>
  <si>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</si>
  <si>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</si>
  <si>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</si>
  <si>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</si>
  <si>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</si>
  <si>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</si>
  <si>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</si>
  <si>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</si>
  <si>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</si>
  <si>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</si>
  <si>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</si>
  <si>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</si>
  <si>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</si>
  <si>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</si>
  <si>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</si>
  <si>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</si>
  <si>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</si>
  <si>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</si>
  <si>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</si>
  <si>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</si>
  <si>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</si>
  <si>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</si>
  <si>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</si>
  <si>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</si>
  <si>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</si>
  <si>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</si>
  <si>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</si>
  <si>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</si>
  <si>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</si>
  <si>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</si>
  <si>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</si>
  <si>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</si>
  <si>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</si>
  <si>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</si>
  <si>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</si>
  <si>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</si>
  <si>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</si>
  <si>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</si>
  <si>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</si>
  <si>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</si>
  <si>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</si>
  <si>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</si>
  <si>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</si>
  <si>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</si>
  <si>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</si>
  <si>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</si>
  <si>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</si>
  <si>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</si>
  <si>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</si>
  <si>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</si>
  <si>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</si>
  <si>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</si>
  <si>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</si>
  <si>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</si>
  <si>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</si>
  <si>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</si>
  <si>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</si>
  <si>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</si>
  <si>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</si>
  <si>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</si>
  <si>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</si>
  <si>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</si>
  <si>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</si>
  <si>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</si>
  <si>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</si>
  <si>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</si>
  <si>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</si>
  <si>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</si>
  <si>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</si>
  <si>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</si>
  <si>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</si>
  <si>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</si>
  <si>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</si>
  <si>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</si>
  <si>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</si>
  <si>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</si>
  <si>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</si>
  <si>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</si>
  <si>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</si>
  <si>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</si>
  <si>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</si>
  <si>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</si>
  <si>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</si>
  <si>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</si>
  <si>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</si>
  <si>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</si>
  <si>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</si>
  <si>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</si>
  <si>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</si>
  <si>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</si>
  <si>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</si>
  <si>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</si>
  <si>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</si>
  <si>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</si>
  <si>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</si>
  <si>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</si>
  <si>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</si>
  <si>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</si>
  <si>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</si>
  <si>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</si>
  <si>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</si>
  <si>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</si>
  <si>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</si>
  <si>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</si>
  <si>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</si>
  <si>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</si>
  <si>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</si>
  <si>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</si>
  <si>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</si>
  <si>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</si>
  <si>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</si>
  <si>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</si>
  <si>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</si>
  <si>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</si>
  <si>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</si>
  <si>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</si>
  <si>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</si>
  <si>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</si>
  <si>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</si>
  <si>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</si>
  <si>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</si>
  <si>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</si>
  <si>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</si>
  <si>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</si>
  <si>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</si>
  <si>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</si>
  <si>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</si>
  <si>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</si>
  <si>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</si>
  <si>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</si>
  <si>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</si>
  <si>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</si>
  <si>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</si>
  <si>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</si>
  <si>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</si>
  <si>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</si>
  <si>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</si>
  <si>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</si>
  <si>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</si>
  <si>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</si>
  <si>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</si>
  <si>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</si>
  <si>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</si>
  <si>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</si>
  <si>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</si>
  <si>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</si>
  <si>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</si>
  <si>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</si>
  <si>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</si>
  <si>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</si>
  <si>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</si>
  <si>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</si>
  <si>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</si>
  <si>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</si>
  <si>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</si>
  <si>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</si>
  <si>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</si>
  <si>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</si>
  <si>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</si>
  <si>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</si>
  <si>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</si>
  <si>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</si>
  <si>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</si>
  <si>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</si>
  <si>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</si>
  <si>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</si>
  <si>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</si>
  <si>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</si>
  <si>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</si>
  <si>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</si>
  <si>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</si>
  <si>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</si>
  <si>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</si>
  <si>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</si>
  <si>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</si>
  <si>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</si>
  <si>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</si>
  <si>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</si>
  <si>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</si>
  <si>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</si>
  <si>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</si>
  <si>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</si>
  <si>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</si>
  <si>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</si>
  <si>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</si>
  <si>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</si>
  <si>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</si>
  <si>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</si>
  <si>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</si>
  <si>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</si>
  <si>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</si>
  <si>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</si>
  <si>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</si>
  <si>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</si>
  <si>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</si>
  <si>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</si>
  <si>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</si>
  <si>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</si>
  <si>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</si>
  <si>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</si>
  <si>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</si>
  <si>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</si>
  <si>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</si>
  <si>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</si>
  <si>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</si>
  <si>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</si>
  <si>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</si>
  <si>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</si>
  <si>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</si>
  <si>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</si>
  <si>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</si>
  <si>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</si>
  <si>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</si>
  <si>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</si>
  <si>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</si>
  <si>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</si>
  <si>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</si>
  <si>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</si>
  <si>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</si>
  <si>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</si>
  <si>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</si>
  <si>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</si>
  <si>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</si>
  <si>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</si>
  <si>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</si>
  <si>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</si>
  <si>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</si>
  <si>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</si>
  <si>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</si>
  <si>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</si>
  <si>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</si>
  <si>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</si>
  <si>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</si>
  <si>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</si>
  <si>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</si>
  <si>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</si>
  <si>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</si>
  <si>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</si>
  <si>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</si>
  <si>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</si>
  <si>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</si>
  <si>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</si>
  <si>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</si>
  <si>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</si>
  <si>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</si>
  <si>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</si>
  <si>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</si>
  <si>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</si>
  <si>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</si>
  <si>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</si>
  <si>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</si>
  <si>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</si>
  <si>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</si>
  <si>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</si>
  <si>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</si>
  <si>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</si>
  <si>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</si>
  <si>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</si>
  <si>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</si>
  <si>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</si>
  <si>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</si>
  <si>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</si>
  <si>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</si>
  <si>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</si>
  <si>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</si>
  <si>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</si>
  <si>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</si>
  <si>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</si>
  <si>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</si>
  <si>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</si>
  <si>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</si>
  <si>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</si>
  <si>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</si>
  <si>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</si>
  <si>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</si>
  <si>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</si>
  <si>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</si>
  <si>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</si>
  <si>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</si>
  <si>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</si>
  <si>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</si>
  <si>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</si>
  <si>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</si>
  <si>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</si>
  <si>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</si>
  <si>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</si>
  <si>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</si>
  <si>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</si>
  <si>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</si>
  <si>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</si>
  <si>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</si>
  <si>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</si>
  <si>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</si>
  <si>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</si>
  <si>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</si>
  <si>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</si>
  <si>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</si>
  <si>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</si>
  <si>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</si>
  <si>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</si>
  <si>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</si>
  <si>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</si>
  <si>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</si>
  <si>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</si>
  <si>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</si>
  <si>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</si>
  <si>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</si>
  <si>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</si>
  <si>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</si>
  <si>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</si>
  <si>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</si>
  <si>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</si>
  <si>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</si>
  <si>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</si>
  <si>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</si>
  <si>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</si>
  <si>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</si>
  <si>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</si>
  <si>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</si>
  <si>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</si>
  <si>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</si>
  <si>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</si>
  <si>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</si>
  <si>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</si>
  <si>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</si>
  <si>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</si>
  <si>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</si>
  <si>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</si>
  <si>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</si>
  <si>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</si>
  <si>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</si>
  <si>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</si>
  <si>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</si>
  <si>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</si>
  <si>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</si>
  <si>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</si>
  <si>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</si>
  <si>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</si>
  <si>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</si>
  <si>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</si>
  <si>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</si>
  <si>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</si>
  <si>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</si>
  <si>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</si>
  <si>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</si>
  <si>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</si>
  <si>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</si>
  <si>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</si>
  <si>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</si>
  <si>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</si>
  <si>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</si>
  <si>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</si>
  <si>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</si>
  <si>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</si>
  <si>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</si>
  <si>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</si>
  <si>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</si>
  <si>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</si>
  <si>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</si>
  <si>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</si>
  <si>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</si>
  <si>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</si>
  <si>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</si>
  <si>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</si>
  <si>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</si>
  <si>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</si>
  <si>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</si>
  <si>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</si>
  <si>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</si>
  <si>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</si>
  <si>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</si>
  <si>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</si>
  <si>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</si>
  <si>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</si>
  <si>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</si>
  <si>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</si>
  <si>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</si>
  <si>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</si>
  <si>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</si>
  <si>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</si>
  <si>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</si>
  <si>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</si>
  <si>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</si>
  <si>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</si>
  <si>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</si>
  <si>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</si>
  <si>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</si>
  <si>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</si>
  <si>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</si>
  <si>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</si>
  <si>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</si>
  <si>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</si>
  <si>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</si>
  <si>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</si>
  <si>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</si>
  <si>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</si>
  <si>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</si>
  <si>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</si>
  <si>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</si>
  <si>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</si>
  <si>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</si>
  <si>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</si>
  <si>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</si>
  <si>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</si>
  <si>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</si>
  <si>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</si>
  <si>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</si>
  <si>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</si>
  <si>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</si>
  <si>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</si>
  <si>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</si>
  <si>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</si>
  <si>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</si>
  <si>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</si>
  <si>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</si>
  <si>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</si>
  <si>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</si>
  <si>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</si>
  <si>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</si>
  <si>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</si>
  <si>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</si>
  <si>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</si>
  <si>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</si>
  <si>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</si>
  <si>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</si>
  <si>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</si>
  <si>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</si>
  <si>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</si>
  <si>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</si>
  <si>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</si>
  <si>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</si>
  <si>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</si>
  <si>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</si>
  <si>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</si>
  <si>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</si>
  <si>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</si>
  <si>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</si>
  <si>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</si>
  <si>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</si>
  <si>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</si>
  <si>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</si>
  <si>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</si>
  <si>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</si>
  <si>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</si>
  <si>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</si>
  <si>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</si>
  <si>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</si>
  <si>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</si>
  <si>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</si>
  <si>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</si>
  <si>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</si>
  <si>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</si>
  <si>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</si>
  <si>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</si>
  <si>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</si>
  <si>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</si>
  <si>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</si>
  <si>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</si>
  <si>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</si>
  <si>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</si>
  <si>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</si>
  <si>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</si>
  <si>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</si>
  <si>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</si>
  <si>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</si>
  <si>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</si>
  <si>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</si>
  <si>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</si>
  <si>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</si>
  <si>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</si>
  <si>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</si>
  <si>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</si>
  <si>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</si>
  <si>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</si>
  <si>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</si>
  <si>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</si>
  <si>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</si>
  <si>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</si>
  <si>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</si>
  <si>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</si>
  <si>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</si>
  <si>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</si>
  <si>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</si>
  <si>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</si>
  <si>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</si>
  <si>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</si>
  <si>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</si>
  <si>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</si>
  <si>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</si>
  <si>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</si>
  <si>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</si>
  <si>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</si>
  <si>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</si>
  <si>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</si>
  <si>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</si>
  <si>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</si>
  <si>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</si>
  <si>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</si>
  <si>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</si>
  <si>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</si>
  <si>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</si>
  <si>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</si>
  <si>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</si>
  <si>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</si>
  <si>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</si>
  <si>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</si>
  <si>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</si>
  <si>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</si>
  <si>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</si>
  <si>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</si>
  <si>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</si>
  <si>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</si>
  <si>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</si>
  <si>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</si>
  <si>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</si>
  <si>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</si>
  <si>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</si>
  <si>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</si>
  <si>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</si>
  <si>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</si>
  <si>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</si>
  <si>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</si>
  <si>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</si>
  <si>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</si>
  <si>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</si>
  <si>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</si>
  <si>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</si>
  <si>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</si>
  <si>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</si>
  <si>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</si>
  <si>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</si>
  <si>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</si>
  <si>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</si>
  <si>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</si>
  <si>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</si>
  <si>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</si>
  <si>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</si>
  <si>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</si>
  <si>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</si>
  <si>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</si>
  <si>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</si>
  <si>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</si>
  <si>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</si>
  <si>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</si>
  <si>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</si>
  <si>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</si>
  <si>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</si>
  <si>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</si>
  <si>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</si>
  <si>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</si>
  <si>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</si>
  <si>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</si>
  <si>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</si>
  <si>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</si>
  <si>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</si>
  <si>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</si>
  <si>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</si>
  <si>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</si>
  <si>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</si>
  <si>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</si>
  <si>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</si>
  <si>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</si>
  <si>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</si>
  <si>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</si>
  <si>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</si>
  <si>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</si>
  <si>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</si>
  <si>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</si>
  <si>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</si>
  <si>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</si>
  <si>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</si>
  <si>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</si>
  <si>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</si>
  <si>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</si>
  <si>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</si>
  <si>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</si>
  <si>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</si>
  <si>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</si>
  <si>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</si>
  <si>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</si>
  <si>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</si>
  <si>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</si>
  <si>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</si>
  <si>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</si>
  <si>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</si>
  <si>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</si>
  <si>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</si>
  <si>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</si>
  <si>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</si>
  <si>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</si>
  <si>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</si>
  <si>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</si>
  <si>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</si>
  <si>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</si>
  <si>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</si>
  <si>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</si>
  <si>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</si>
  <si>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</si>
  <si>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</si>
  <si>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</si>
  <si>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</si>
  <si>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</si>
  <si>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</si>
  <si>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</si>
  <si>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</si>
  <si>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</si>
  <si>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</si>
  <si>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</si>
  <si>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</si>
  <si>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</si>
  <si>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</si>
  <si>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</si>
  <si>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</si>
  <si>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</si>
  <si>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</si>
  <si>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</si>
  <si>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</si>
  <si>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</si>
  <si>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</si>
  <si>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</si>
  <si>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</si>
  <si>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</si>
  <si>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</si>
  <si>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</si>
  <si>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</si>
  <si>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</si>
  <si>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</si>
  <si>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</si>
  <si>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</si>
  <si>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</si>
  <si>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</si>
  <si>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</si>
  <si>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</si>
  <si>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</si>
  <si>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</si>
  <si>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</si>
  <si>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</si>
  <si>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</si>
  <si>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</si>
  <si>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</si>
  <si>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</si>
  <si>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</si>
  <si>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</si>
  <si>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</si>
  <si>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</si>
  <si>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</si>
  <si>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</si>
  <si>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</si>
  <si>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</si>
  <si>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</si>
  <si>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</si>
  <si>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</si>
  <si>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</si>
  <si>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</si>
  <si>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</si>
  <si>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</si>
  <si>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</si>
  <si>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</si>
  <si>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</si>
  <si>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</si>
  <si>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</si>
  <si>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</si>
  <si>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</si>
  <si>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</si>
  <si>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</si>
  <si>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</si>
  <si>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</si>
  <si>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</si>
  <si>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</si>
  <si>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</si>
  <si>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</si>
  <si>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</si>
  <si>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</si>
  <si>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</si>
  <si>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</si>
  <si>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</si>
  <si>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</si>
  <si>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</si>
  <si>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</si>
  <si>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</si>
  <si>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</si>
  <si>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</si>
  <si>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</si>
  <si>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</si>
  <si>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</si>
  <si>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</si>
  <si>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</si>
  <si>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</si>
  <si>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</si>
  <si>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</si>
  <si>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</si>
  <si>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</si>
  <si>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</si>
  <si>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</si>
  <si>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</si>
  <si>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</si>
  <si>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</si>
  <si>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</si>
  <si>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</si>
  <si>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</si>
  <si>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</si>
  <si>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</si>
  <si>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</si>
  <si>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</si>
  <si>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</si>
  <si>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</si>
  <si>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</si>
  <si>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</si>
  <si>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</si>
  <si>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</si>
  <si>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</si>
  <si>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</si>
  <si>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</si>
  <si>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</si>
  <si>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</si>
  <si>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</si>
  <si>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</si>
  <si>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</si>
  <si>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</si>
  <si>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</si>
  <si>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</si>
  <si>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</si>
  <si>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</si>
  <si>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</si>
  <si>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</si>
  <si>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</si>
  <si>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</si>
  <si>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</si>
  <si>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</si>
  <si>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</si>
  <si>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</si>
  <si>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</si>
  <si>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</si>
  <si>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</si>
  <si>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</si>
  <si>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</si>
  <si>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</si>
  <si>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</si>
  <si>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</si>
  <si>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</si>
  <si>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</si>
  <si>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</si>
  <si>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</si>
  <si>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</si>
  <si>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</si>
  <si>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</si>
  <si>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</si>
  <si>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</si>
  <si>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</si>
  <si>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</si>
  <si>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</si>
  <si>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</si>
  <si>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</si>
  <si>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</si>
  <si>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</si>
  <si>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</si>
  <si>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</si>
  <si>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</si>
  <si>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</si>
  <si>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</si>
  <si>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</si>
  <si>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</si>
  <si>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</si>
  <si>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</si>
  <si>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</si>
  <si>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</si>
  <si>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</si>
  <si>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</si>
  <si>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</si>
  <si>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</si>
  <si>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</si>
  <si>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</si>
  <si>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</si>
  <si>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</si>
  <si>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</si>
  <si>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</si>
  <si>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</si>
  <si>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</si>
  <si>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</si>
  <si>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</si>
  <si>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</si>
  <si>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</si>
  <si>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</si>
  <si>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</si>
  <si>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</si>
  <si>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</si>
  <si>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</si>
  <si>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</si>
  <si>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</si>
  <si>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</si>
  <si>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</si>
  <si>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</si>
  <si>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</si>
  <si>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</si>
  <si>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</si>
  <si>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</si>
  <si>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</si>
  <si>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</si>
  <si>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</si>
  <si>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</si>
  <si>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</si>
  <si>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</si>
  <si>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</si>
  <si>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</si>
  <si>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</si>
  <si>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</si>
  <si>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</si>
  <si>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</si>
  <si>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</si>
  <si>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</si>
  <si>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</si>
  <si>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</si>
  <si>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</si>
  <si>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</si>
  <si>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</si>
  <si>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</si>
  <si>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</si>
  <si>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</si>
  <si>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</si>
  <si>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</si>
  <si>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</si>
  <si>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</si>
  <si>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</si>
  <si>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</si>
  <si>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</si>
  <si>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</si>
  <si>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</si>
  <si>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</si>
  <si>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</si>
  <si>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</si>
  <si>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</si>
  <si>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</si>
  <si>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</si>
  <si>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</si>
  <si>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</si>
  <si>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</si>
  <si>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</si>
  <si>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</si>
  <si>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</si>
  <si>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</si>
  <si>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</si>
  <si>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</si>
  <si>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</si>
  <si>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</si>
  <si>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</si>
  <si>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</si>
  <si>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</si>
  <si>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</si>
  <si>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</si>
  <si>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</si>
  <si>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</si>
  <si>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</si>
  <si>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</si>
  <si>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</si>
  <si>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</si>
  <si>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</si>
  <si>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</si>
  <si>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</si>
  <si>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</si>
  <si>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</si>
  <si>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</si>
  <si>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</si>
  <si>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</si>
  <si>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</si>
  <si>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</si>
  <si>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</si>
  <si>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</si>
  <si>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</si>
  <si>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</si>
  <si>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</si>
  <si>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</si>
  <si>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</si>
  <si>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</si>
  <si>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</si>
  <si>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</si>
  <si>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</si>
  <si>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</si>
  <si>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</si>
  <si>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</si>
  <si>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</si>
  <si>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</si>
  <si>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</si>
  <si>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</si>
  <si>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</si>
  <si>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</si>
  <si>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</si>
  <si>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</si>
  <si>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</si>
  <si>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</si>
  <si>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</si>
  <si>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</si>
  <si>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</si>
  <si>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</si>
  <si>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</si>
  <si>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</si>
  <si>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</si>
  <si>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</si>
  <si>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</si>
  <si>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</si>
  <si>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</si>
  <si>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</si>
  <si>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</si>
  <si>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</si>
  <si>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</si>
  <si>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</si>
  <si>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</si>
  <si>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</si>
  <si>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</si>
  <si>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</si>
  <si>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</si>
  <si>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</si>
  <si>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</si>
  <si>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</si>
  <si>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</si>
  <si>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</si>
  <si>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</si>
  <si>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</si>
  <si>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</si>
  <si>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</si>
  <si>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</si>
  <si>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</si>
  <si>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</si>
  <si>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</si>
  <si>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</si>
  <si>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</si>
  <si>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</si>
  <si>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</si>
  <si>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</si>
  <si>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</si>
  <si>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</si>
  <si>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</si>
  <si>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</si>
  <si>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</si>
  <si>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</si>
  <si>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</si>
  <si>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</si>
  <si>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</si>
  <si>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</si>
  <si>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</si>
  <si>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</si>
  <si>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</si>
  <si>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</si>
  <si>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</si>
  <si>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</si>
  <si>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</si>
  <si>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</si>
  <si>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</si>
  <si>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</si>
  <si>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</si>
  <si>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</si>
  <si>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</si>
  <si>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</si>
  <si>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</si>
  <si>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</si>
  <si>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</si>
  <si>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</si>
  <si>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</si>
  <si>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</si>
  <si>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</si>
  <si>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</si>
  <si>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</si>
  <si>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</si>
  <si>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</si>
  <si>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</si>
  <si>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</si>
  <si>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</si>
  <si>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</si>
  <si>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</si>
  <si>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</si>
  <si>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</si>
  <si>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</si>
  <si>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</si>
  <si>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</si>
  <si>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</si>
  <si>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</si>
  <si>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</si>
  <si>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</si>
  <si>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</si>
  <si>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</si>
  <si>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</si>
  <si>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</si>
  <si>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</si>
  <si>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</si>
  <si>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</si>
  <si>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</si>
  <si>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</si>
  <si>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</si>
  <si>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</si>
  <si>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</si>
  <si>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</si>
  <si>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</si>
  <si>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</si>
  <si>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</si>
  <si>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</si>
  <si>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</si>
  <si>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</si>
  <si>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</si>
  <si>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</si>
  <si>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</si>
  <si>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</si>
  <si>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</si>
  <si>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</si>
  <si>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</si>
  <si>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</si>
  <si>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</si>
  <si>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</si>
  <si>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</si>
  <si>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</si>
  <si>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</si>
  <si>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</si>
  <si>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</si>
  <si>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</si>
  <si>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</si>
  <si>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</si>
  <si>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</si>
  <si>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</si>
  <si>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</si>
  <si>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</si>
  <si>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</si>
  <si>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</si>
  <si>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</si>
  <si>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</si>
  <si>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</si>
  <si>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</si>
  <si>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</si>
  <si>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</si>
  <si>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</si>
  <si>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</si>
  <si>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</si>
  <si>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</si>
  <si>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</si>
  <si>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</si>
  <si>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</si>
  <si>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</si>
  <si>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</si>
  <si>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</si>
  <si>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</si>
  <si>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</si>
  <si>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</si>
  <si>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</si>
  <si>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</si>
  <si>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</si>
  <si>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</si>
  <si>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</si>
  <si>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</si>
  <si>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</si>
  <si>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</si>
  <si>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</si>
  <si>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</si>
  <si>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</si>
  <si>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</si>
  <si>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</si>
  <si>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</si>
  <si>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</si>
  <si>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</si>
  <si>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</si>
  <si>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</si>
  <si>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</si>
  <si>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</si>
  <si>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</si>
  <si>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</si>
  <si>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</si>
  <si>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</si>
  <si>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</si>
  <si>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</si>
  <si>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</si>
  <si>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</si>
  <si>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</si>
  <si>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</si>
  <si>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</si>
  <si>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</si>
  <si>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</si>
  <si>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</si>
  <si>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</si>
  <si>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</si>
  <si>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</si>
  <si>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</si>
  <si>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</si>
  <si>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</si>
  <si>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</si>
  <si>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</si>
  <si>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</si>
  <si>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</si>
  <si>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</si>
  <si>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</si>
  <si>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</si>
  <si>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</si>
  <si>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</si>
  <si>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</si>
  <si>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</si>
  <si>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</si>
  <si>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</si>
  <si>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</si>
  <si>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</si>
  <si>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</si>
  <si>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</si>
  <si>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</si>
  <si>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</si>
  <si>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</si>
  <si>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</si>
  <si>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</si>
  <si>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</si>
  <si>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</si>
  <si>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</si>
  <si>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</si>
  <si>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</si>
  <si>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</si>
  <si>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</si>
  <si>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</si>
  <si>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</si>
  <si>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</si>
  <si>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</si>
  <si>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</si>
  <si>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</si>
  <si>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</si>
  <si>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</si>
  <si>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</si>
  <si>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</si>
  <si>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</si>
  <si>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</si>
  <si>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</si>
  <si>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</si>
  <si>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</si>
  <si>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</si>
  <si>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</si>
  <si>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</si>
  <si>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</si>
  <si>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</si>
  <si>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</si>
  <si>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</si>
  <si>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</si>
  <si>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</si>
  <si>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</si>
  <si>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</si>
  <si>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</si>
  <si>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</si>
  <si>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</si>
  <si>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</si>
  <si>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</si>
  <si>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</si>
  <si>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</si>
  <si>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</si>
  <si>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</si>
  <si>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</si>
  <si>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</si>
  <si>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</si>
  <si>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</si>
  <si>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</si>
  <si>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</si>
  <si>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</si>
  <si>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</si>
  <si>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</si>
  <si>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</si>
  <si>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</si>
  <si>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</si>
  <si>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</si>
  <si>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</si>
  <si>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</si>
  <si>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</si>
  <si>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</si>
  <si>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</si>
  <si>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</si>
  <si>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</si>
  <si>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</si>
  <si>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</si>
  <si>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</si>
  <si>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</si>
  <si>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</si>
  <si>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</si>
  <si>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</si>
  <si>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</si>
  <si>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</si>
  <si>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</si>
  <si>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</si>
  <si>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</si>
  <si>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</si>
  <si>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</si>
  <si>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</si>
  <si>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</si>
  <si>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</si>
  <si>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</si>
  <si>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</si>
  <si>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</si>
  <si>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</si>
  <si>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</si>
  <si>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</si>
  <si>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</si>
  <si>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</si>
  <si>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</si>
  <si>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</si>
  <si>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</si>
  <si>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</si>
  <si>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</si>
  <si>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</si>
  <si>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</si>
  <si>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</si>
  <si>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</si>
  <si>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</si>
  <si>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</si>
  <si>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</si>
  <si>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</si>
  <si>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</si>
  <si>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</si>
  <si>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</si>
  <si>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</si>
  <si>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</si>
  <si>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</si>
  <si>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</si>
  <si>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</si>
  <si>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</si>
  <si>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</si>
  <si>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</si>
  <si>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</si>
  <si>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</si>
  <si>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</si>
  <si>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</si>
  <si>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</si>
  <si>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</si>
  <si>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</si>
  <si>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</si>
  <si>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</si>
  <si>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</si>
  <si>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</si>
  <si>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</si>
  <si>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</si>
  <si>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</si>
  <si>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</si>
  <si>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</si>
  <si>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</si>
  <si>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</si>
  <si>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</si>
  <si>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</si>
  <si>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</si>
  <si>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</si>
  <si>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</si>
  <si>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</si>
  <si>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</si>
  <si>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</si>
  <si>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</si>
  <si>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</si>
  <si>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</si>
  <si>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</si>
  <si>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</si>
  <si>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</si>
  <si>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</si>
  <si>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</si>
  <si>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</si>
  <si>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</si>
  <si>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</si>
  <si>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</si>
  <si>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</si>
  <si>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</si>
  <si>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</si>
  <si>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</si>
  <si>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</si>
  <si>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</si>
  <si>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</si>
  <si>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</si>
  <si>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</si>
  <si>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</si>
  <si>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</si>
  <si>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</si>
  <si>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</si>
  <si>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</si>
  <si>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</si>
  <si>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</si>
  <si>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</si>
  <si>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</si>
  <si>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</si>
  <si>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</si>
  <si>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</si>
  <si>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</si>
  <si>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</si>
  <si>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</si>
  <si>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</si>
  <si>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</si>
  <si>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</si>
  <si>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</si>
  <si>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</si>
  <si>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</si>
  <si>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</si>
  <si>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</si>
  <si>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</si>
  <si>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</si>
  <si>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</si>
  <si>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</si>
  <si>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</si>
  <si>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</si>
  <si>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</si>
  <si>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</si>
  <si>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</si>
  <si>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</si>
  <si>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</si>
  <si>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</si>
  <si>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</si>
  <si>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</si>
  <si>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</si>
  <si>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</si>
  <si>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</si>
  <si>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</si>
  <si>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</si>
  <si>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</si>
  <si>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</si>
  <si>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</si>
  <si>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</si>
  <si>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</si>
  <si>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</si>
  <si>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</si>
  <si>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</si>
  <si>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</si>
  <si>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</si>
  <si>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</si>
  <si>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</si>
  <si>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</si>
  <si>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</si>
  <si>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</si>
  <si>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</si>
  <si>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</si>
  <si>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</si>
  <si>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</si>
  <si>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</si>
  <si>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</si>
  <si>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</si>
  <si>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</si>
  <si>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</si>
  <si>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</si>
  <si>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</si>
  <si>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</si>
  <si>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</si>
  <si>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</si>
  <si>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</si>
  <si>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</si>
  <si>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</si>
  <si>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</si>
  <si>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</si>
  <si>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</si>
  <si>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</si>
  <si>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</si>
  <si>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</si>
  <si>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</si>
  <si>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</si>
  <si>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</si>
  <si>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</si>
  <si>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</si>
  <si>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</si>
  <si>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</si>
  <si>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</si>
  <si>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</si>
  <si>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</si>
  <si>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</si>
  <si>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</si>
  <si>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</si>
  <si>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</si>
  <si>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</si>
  <si>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</si>
  <si>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</si>
  <si>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</si>
  <si>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</si>
  <si>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</si>
  <si>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</si>
  <si>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</si>
  <si>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</si>
  <si>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</si>
  <si>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</si>
  <si>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</si>
  <si>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</si>
  <si>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</si>
  <si>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</si>
  <si>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</si>
  <si>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</si>
  <si>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</si>
  <si>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</si>
  <si>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</si>
  <si>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</si>
  <si>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</si>
  <si>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</si>
  <si>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</si>
  <si>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</si>
  <si>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</si>
  <si>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</si>
  <si>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</si>
  <si>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</si>
  <si>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</si>
  <si>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</si>
  <si>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</si>
  <si>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</si>
  <si>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</si>
  <si>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</si>
  <si>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</si>
  <si>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</si>
  <si>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</si>
  <si>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</si>
  <si>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</si>
  <si>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</si>
  <si>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</si>
  <si>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</si>
  <si>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</si>
  <si>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</si>
  <si>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</si>
  <si>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</si>
  <si>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</si>
  <si>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</si>
  <si>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</si>
  <si>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</si>
  <si>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</si>
  <si>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</si>
  <si>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</si>
  <si>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</si>
  <si>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</si>
  <si>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</si>
  <si>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</si>
  <si>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</si>
  <si>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</si>
  <si>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</si>
  <si>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</si>
  <si>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</si>
  <si>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</si>
  <si>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</si>
  <si>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</si>
  <si>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</si>
  <si>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</si>
  <si>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</si>
  <si>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</si>
  <si>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</si>
  <si>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</si>
  <si>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</si>
  <si>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</si>
  <si>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</si>
  <si>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</si>
  <si>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</si>
  <si>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</si>
  <si>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</si>
  <si>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</si>
  <si>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</si>
  <si>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</si>
  <si>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</si>
  <si>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</si>
  <si>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</si>
  <si>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</si>
  <si>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</si>
  <si>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</si>
  <si>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</si>
  <si>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</si>
  <si>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</si>
  <si>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</si>
  <si>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</si>
  <si>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</si>
  <si>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</si>
  <si>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</si>
  <si>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</si>
  <si>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</si>
  <si>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</si>
  <si>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</si>
  <si>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</si>
  <si>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</si>
  <si>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</si>
  <si>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</si>
  <si>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</si>
  <si>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</si>
  <si>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</si>
  <si>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</si>
  <si>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</si>
  <si>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</si>
  <si>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</si>
  <si>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</si>
  <si>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</si>
  <si>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</si>
  <si>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</si>
  <si>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</si>
  <si>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</si>
  <si>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</si>
  <si>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</si>
  <si>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</si>
  <si>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</si>
  <si>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</si>
  <si>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</si>
  <si>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</si>
  <si>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</si>
  <si>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</si>
  <si>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</si>
  <si>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</si>
  <si>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</si>
  <si>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</si>
  <si>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</si>
  <si>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</si>
  <si>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</si>
  <si>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</si>
  <si>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</si>
  <si>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</si>
  <si>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</si>
  <si>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</si>
  <si>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</si>
  <si>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</si>
  <si>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</si>
  <si>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</si>
  <si>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</si>
  <si>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</si>
  <si>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</si>
  <si>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</si>
  <si>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</si>
  <si>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</si>
  <si>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</si>
  <si>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</si>
  <si>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</si>
  <si>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</si>
  <si>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</si>
  <si>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</si>
  <si>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</si>
  <si>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</si>
  <si>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</si>
  <si>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</si>
  <si>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</si>
  <si>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</si>
  <si>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</si>
  <si>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</si>
  <si>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</si>
  <si>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</si>
  <si>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</si>
  <si>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</si>
  <si>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</si>
  <si>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</si>
  <si>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</si>
  <si>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</si>
  <si>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</si>
  <si>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</si>
  <si>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</si>
  <si>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</si>
  <si>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</si>
  <si>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</si>
  <si>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</si>
  <si>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</si>
  <si>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</si>
  <si>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</si>
  <si>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</si>
  <si>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</si>
  <si>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</si>
  <si>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</si>
  <si>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</si>
  <si>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</si>
  <si>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</si>
  <si>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</si>
  <si>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</si>
  <si>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</si>
  <si>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</si>
  <si>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</si>
  <si>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</si>
  <si>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</si>
  <si>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</si>
  <si>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</si>
  <si>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</si>
  <si>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</si>
  <si>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</si>
  <si>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</si>
  <si>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</si>
  <si>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</si>
  <si>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</si>
  <si>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</si>
  <si>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</si>
  <si>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</si>
  <si>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</si>
  <si>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</si>
  <si>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</si>
  <si>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</si>
  <si>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</si>
  <si>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</si>
  <si>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</si>
  <si>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</si>
  <si>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</si>
  <si>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</si>
  <si>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</si>
  <si>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</si>
  <si>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</si>
  <si>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</si>
  <si>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</si>
  <si>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</si>
  <si>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</si>
  <si>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</si>
  <si>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</si>
  <si>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</si>
  <si>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</si>
  <si>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</si>
  <si>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</si>
  <si>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</si>
  <si>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</si>
  <si>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</si>
  <si>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</si>
  <si>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</si>
  <si>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</si>
  <si>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</si>
  <si>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</si>
  <si>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</si>
  <si>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</si>
  <si>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</si>
  <si>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</si>
  <si>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</si>
  <si>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</si>
  <si>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</si>
  <si>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</si>
  <si>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</si>
  <si>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</si>
  <si>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</si>
  <si>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</si>
  <si>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</si>
  <si>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</si>
  <si>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</si>
  <si>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</si>
  <si>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</si>
  <si>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</si>
  <si>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</si>
  <si>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</si>
  <si>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</si>
  <si>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</si>
  <si>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</si>
  <si>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</si>
  <si>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</si>
  <si>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</si>
  <si>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</si>
  <si>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</si>
  <si>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</si>
  <si>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</si>
  <si>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</si>
  <si>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</si>
  <si>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</si>
  <si>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</si>
  <si>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</si>
  <si>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</si>
  <si>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</si>
  <si>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</si>
  <si>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</si>
  <si>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</si>
  <si>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</si>
  <si>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</si>
  <si>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</si>
  <si>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</si>
  <si>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</si>
  <si>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</si>
  <si>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</si>
  <si>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</si>
  <si>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</si>
  <si>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</si>
  <si>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</si>
  <si>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</si>
  <si>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</si>
  <si>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</si>
  <si>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</si>
  <si>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</si>
  <si>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</si>
  <si>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</si>
  <si>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</si>
  <si>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</si>
  <si>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</si>
  <si>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</si>
  <si>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</si>
  <si>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</si>
  <si>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</si>
  <si>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</si>
  <si>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</si>
  <si>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</si>
  <si>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</si>
  <si>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</si>
  <si>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</si>
  <si>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</si>
  <si>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</si>
  <si>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</si>
  <si>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</si>
  <si>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</si>
  <si>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</si>
  <si>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</si>
  <si>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</si>
  <si>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</si>
  <si>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</si>
  <si>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</si>
  <si>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</si>
  <si>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</si>
  <si>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</si>
  <si>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</si>
  <si>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</si>
  <si>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</si>
  <si>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</si>
  <si>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</si>
  <si>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</si>
  <si>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</si>
  <si>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</si>
  <si>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</si>
  <si>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</si>
  <si>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</si>
  <si>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</si>
  <si>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</si>
  <si>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</si>
  <si>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</si>
  <si>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</si>
  <si>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</si>
  <si>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</si>
  <si>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</si>
  <si>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</si>
  <si>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</si>
  <si>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</si>
  <si>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</si>
  <si>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</si>
  <si>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</si>
  <si>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</si>
  <si>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</si>
  <si>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</si>
  <si>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</si>
  <si>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</si>
  <si>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</si>
  <si>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</si>
  <si>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</si>
  <si>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</si>
  <si>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</si>
  <si>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</si>
  <si>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</si>
  <si>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</si>
  <si>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</si>
  <si>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</si>
  <si>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</si>
  <si>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</si>
  <si>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</si>
  <si>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</si>
  <si>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</si>
  <si>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</si>
  <si>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</si>
  <si>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</si>
  <si>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</si>
  <si>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</si>
  <si>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</si>
  <si>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</si>
  <si>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</si>
  <si>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</si>
  <si>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</si>
  <si>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</si>
  <si>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</si>
  <si>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</si>
  <si>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</si>
  <si>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</si>
  <si>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</si>
  <si>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</si>
  <si>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</si>
  <si>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</si>
  <si>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</si>
  <si>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</si>
  <si>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</si>
  <si>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</si>
  <si>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</si>
  <si>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</si>
  <si>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</si>
  <si>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</si>
  <si>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</si>
  <si>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</si>
  <si>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</si>
  <si>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</si>
  <si>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</si>
  <si>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</si>
  <si>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</si>
  <si>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</si>
  <si>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</si>
  <si>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</si>
  <si>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</si>
  <si>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</si>
  <si>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</si>
  <si>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</si>
  <si>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</si>
  <si>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</si>
  <si>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</si>
  <si>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</si>
  <si>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</si>
  <si>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</si>
  <si>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</si>
  <si>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</si>
  <si>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</si>
  <si>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</si>
  <si>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</si>
  <si>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</si>
  <si>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</si>
  <si>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</si>
  <si>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</si>
  <si>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</si>
  <si>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</si>
  <si>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</si>
  <si>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</si>
  <si>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</si>
  <si>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</si>
  <si>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</si>
  <si>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</si>
  <si>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</si>
  <si>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</si>
  <si>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</si>
  <si>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</si>
  <si>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</si>
  <si>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</si>
  <si>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</si>
  <si>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</si>
  <si>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</si>
  <si>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</si>
  <si>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</si>
  <si>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</si>
  <si>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</si>
  <si>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</si>
  <si>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</si>
  <si>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</si>
  <si>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</si>
  <si>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</si>
  <si>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</si>
  <si>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</si>
  <si>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</si>
  <si>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</si>
  <si>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</si>
  <si>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</si>
  <si>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</si>
  <si>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</si>
  <si>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</si>
  <si>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</si>
  <si>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</si>
  <si>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</si>
  <si>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</si>
  <si>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</si>
  <si>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</si>
  <si>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</si>
  <si>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</si>
  <si>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</si>
  <si>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</si>
  <si>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</si>
  <si>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</si>
  <si>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</si>
  <si>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</si>
  <si>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</si>
  <si>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</si>
  <si>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</si>
  <si>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</si>
  <si>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</si>
  <si>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</si>
  <si>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</si>
  <si>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</si>
  <si>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</si>
  <si>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</si>
  <si>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</si>
  <si>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</si>
  <si>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</si>
  <si>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</si>
  <si>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</si>
  <si>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</si>
  <si>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</si>
  <si>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</si>
  <si>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</si>
  <si>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</si>
  <si>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</si>
  <si>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</si>
  <si>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</si>
  <si>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</si>
  <si>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</si>
  <si>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</si>
  <si>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</si>
  <si>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</si>
  <si>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</si>
  <si>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</si>
  <si>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</si>
  <si>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</si>
  <si>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</si>
  <si>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</si>
  <si>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</si>
  <si>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</si>
  <si>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</si>
  <si>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</si>
  <si>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</si>
  <si>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</si>
  <si>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</si>
  <si>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</si>
  <si>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</si>
  <si>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</si>
  <si>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</si>
  <si>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</si>
  <si>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</si>
  <si>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</si>
  <si>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</si>
  <si>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</si>
  <si>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</si>
  <si>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</si>
  <si>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</si>
  <si>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</si>
  <si>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</si>
  <si>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</si>
  <si>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</si>
  <si>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</si>
  <si>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</si>
  <si>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</si>
  <si>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</si>
  <si>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</si>
  <si>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</si>
  <si>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</si>
  <si>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</si>
  <si>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</si>
  <si>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</si>
  <si>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</si>
  <si>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</si>
  <si>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</si>
  <si>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</si>
  <si>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</si>
  <si>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</si>
  <si>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</si>
  <si>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</si>
  <si>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</si>
  <si>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</si>
  <si>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</si>
  <si>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</si>
  <si>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</si>
  <si>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</si>
  <si>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</si>
  <si>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</si>
  <si>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</si>
  <si>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</si>
  <si>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</si>
  <si>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</si>
  <si>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</si>
  <si>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</si>
  <si>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</si>
  <si>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</si>
  <si>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</si>
  <si>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</si>
  <si>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</si>
  <si>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</si>
  <si>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</si>
  <si>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</si>
  <si>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</si>
  <si>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</si>
  <si>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</si>
  <si>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</si>
  <si>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</si>
  <si>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</si>
  <si>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</si>
  <si>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</si>
  <si>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</si>
  <si>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</si>
  <si>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</si>
  <si>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</si>
  <si>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</si>
  <si>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</si>
  <si>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</si>
  <si>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</si>
  <si>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</si>
  <si>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</si>
  <si>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</si>
  <si>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</si>
  <si>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</si>
  <si>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</si>
  <si>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</si>
  <si>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</si>
  <si>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</si>
  <si>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</si>
  <si>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</si>
  <si>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</si>
  <si>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</si>
  <si>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</si>
  <si>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</si>
  <si>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</si>
  <si>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</si>
  <si>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</si>
  <si>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</si>
  <si>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</si>
  <si>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</si>
  <si>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</si>
  <si>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</si>
  <si>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</si>
  <si>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</si>
  <si>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</si>
  <si>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</si>
  <si>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</si>
  <si>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</si>
  <si>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</si>
  <si>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</si>
  <si>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</si>
  <si>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</si>
  <si>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</si>
  <si>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</si>
  <si>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</si>
  <si>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</si>
  <si>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</si>
  <si>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</si>
  <si>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</si>
  <si>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</si>
  <si>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</si>
  <si>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</si>
  <si>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</si>
  <si>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</si>
  <si>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</si>
  <si>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</si>
  <si>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</si>
  <si>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</si>
  <si>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</si>
  <si>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</si>
  <si>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</si>
  <si>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</si>
  <si>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</si>
  <si>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</si>
  <si>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</si>
  <si>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</si>
  <si>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</si>
  <si>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</si>
  <si>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</si>
  <si>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</si>
  <si>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</si>
  <si>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</si>
  <si>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</si>
  <si>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</si>
  <si>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</si>
  <si>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</si>
  <si>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</si>
  <si>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</si>
  <si>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</si>
  <si>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</si>
  <si>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</si>
  <si>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</si>
  <si>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</si>
  <si>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</si>
  <si>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</si>
  <si>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</si>
  <si>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</si>
  <si>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</si>
  <si>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</si>
  <si>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</si>
  <si>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</si>
  <si>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</si>
  <si>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</si>
  <si>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</si>
  <si>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</si>
  <si>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</si>
  <si>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</si>
  <si>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</si>
  <si>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</si>
  <si>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</si>
  <si>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</si>
  <si>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</si>
  <si>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</si>
  <si>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</si>
  <si>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</si>
  <si>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</si>
  <si>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</si>
  <si>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</si>
  <si>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</si>
  <si>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</si>
  <si>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</si>
  <si>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</si>
  <si>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</si>
  <si>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</si>
  <si>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</si>
  <si>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</si>
  <si>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</si>
  <si>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</si>
  <si>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</si>
  <si>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</si>
  <si>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</si>
  <si>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</si>
  <si>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</si>
  <si>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</si>
  <si>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</si>
  <si>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</si>
  <si>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</si>
  <si>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</si>
  <si>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</si>
  <si>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</si>
  <si>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</si>
  <si>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</si>
  <si>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</si>
  <si>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</si>
  <si>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</si>
  <si>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</si>
  <si>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</si>
  <si>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</si>
  <si>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</si>
  <si>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</si>
  <si>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</si>
  <si>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</si>
  <si>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</si>
  <si>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</si>
  <si>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</si>
  <si>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</si>
  <si>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</si>
  <si>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</si>
  <si>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</si>
  <si>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</si>
  <si>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</si>
  <si>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</si>
  <si>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</si>
  <si>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</si>
  <si>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</si>
  <si>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</si>
  <si>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</si>
  <si>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</si>
  <si>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</si>
  <si>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</si>
  <si>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</si>
  <si>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</si>
  <si>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</si>
  <si>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</si>
  <si>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</si>
  <si>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</si>
  <si>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</si>
  <si>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</si>
  <si>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</si>
  <si>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</si>
  <si>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</si>
  <si>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</si>
  <si>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</si>
  <si>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</si>
  <si>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</si>
  <si>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</si>
  <si>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</si>
  <si>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</si>
  <si>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</si>
  <si>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</si>
  <si>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</si>
  <si>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</si>
  <si>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</si>
  <si>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</si>
  <si>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</si>
  <si>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</si>
  <si>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</si>
  <si>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</si>
  <si>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</si>
  <si>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</si>
  <si>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</si>
  <si>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</si>
  <si>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</si>
  <si>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</si>
  <si>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</si>
  <si>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</si>
  <si>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</si>
  <si>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</si>
  <si>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</si>
  <si>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</si>
  <si>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</si>
  <si>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</si>
  <si>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</si>
  <si>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</si>
  <si>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</si>
  <si>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</si>
  <si>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</si>
  <si>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</si>
  <si>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</si>
  <si>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</si>
  <si>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</si>
  <si>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</si>
  <si>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</si>
  <si>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</si>
  <si>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</si>
  <si>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</si>
  <si>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</si>
  <si>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</si>
  <si>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</si>
  <si>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</si>
  <si>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</si>
  <si>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</si>
  <si>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</si>
  <si>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</si>
  <si>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</si>
  <si>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</si>
  <si>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</si>
  <si>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</si>
  <si>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</si>
  <si>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</si>
  <si>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</si>
  <si>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</si>
  <si>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</si>
  <si>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</si>
  <si>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</si>
  <si>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</si>
  <si>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</si>
  <si>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</si>
  <si>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</si>
  <si>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</si>
  <si>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</si>
  <si>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</si>
  <si>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</si>
  <si>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</si>
  <si>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</si>
  <si>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</si>
  <si>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</si>
  <si>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</si>
  <si>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</si>
  <si>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</si>
  <si>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</si>
  <si>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</si>
  <si>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</si>
  <si>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</si>
  <si>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</si>
  <si>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</si>
  <si>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</si>
  <si>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</si>
  <si>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</si>
  <si>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</si>
  <si>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</si>
  <si>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</si>
  <si>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</si>
  <si>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</si>
  <si>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</si>
  <si>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</si>
  <si>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</si>
  <si>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</si>
  <si>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</si>
  <si>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</si>
  <si>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</si>
  <si>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</si>
  <si>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</si>
  <si>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</si>
  <si>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</si>
  <si>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</si>
  <si>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</si>
  <si>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</si>
  <si>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</si>
  <si>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</si>
  <si>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</si>
  <si>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</si>
  <si>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</si>
  <si>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</si>
  <si>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</si>
  <si>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</si>
  <si>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</si>
  <si>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</si>
  <si>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</si>
  <si>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</si>
  <si>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</si>
  <si>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</si>
  <si>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</si>
  <si>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</si>
  <si>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</si>
  <si>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</si>
  <si>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</si>
  <si>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</si>
  <si>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</si>
  <si>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</si>
  <si>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</si>
  <si>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</si>
  <si>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</si>
  <si>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</si>
  <si>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</si>
  <si>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</si>
  <si>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</si>
  <si>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</si>
  <si>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</si>
  <si>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</si>
  <si>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</si>
  <si>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</si>
  <si>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</si>
  <si>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</si>
  <si>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</si>
  <si>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</si>
  <si>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</si>
  <si>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</si>
  <si>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</si>
  <si>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</si>
  <si>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</si>
  <si>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</si>
  <si>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</si>
  <si>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</si>
  <si>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</si>
  <si>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</si>
  <si>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</si>
  <si>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</si>
  <si>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</si>
  <si>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</si>
  <si>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</si>
  <si>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</si>
  <si>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</si>
  <si>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</si>
  <si>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</si>
  <si>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</si>
  <si>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</si>
  <si>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</si>
  <si>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</si>
  <si>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</si>
  <si>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</si>
  <si>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</si>
  <si>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</si>
  <si>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</si>
  <si>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</si>
  <si>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</si>
  <si>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</si>
  <si>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</si>
  <si>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</si>
  <si>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</si>
  <si>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</si>
  <si>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</si>
  <si>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</si>
  <si>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</si>
  <si>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</si>
  <si>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</si>
  <si>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</si>
  <si>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</si>
  <si>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</si>
  <si>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</si>
  <si>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</si>
  <si>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</si>
  <si>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</si>
  <si>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</si>
  <si>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</si>
  <si>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</si>
  <si>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</si>
  <si>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</si>
  <si>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</si>
  <si>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</si>
  <si>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</si>
  <si>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</si>
  <si>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</si>
  <si>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</si>
  <si>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</si>
  <si>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</si>
  <si>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</si>
  <si>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</si>
  <si>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</si>
  <si>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</si>
  <si>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</si>
  <si>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</si>
  <si>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</si>
  <si>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</si>
  <si>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</si>
  <si>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</si>
  <si>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</si>
  <si>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</si>
  <si>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</si>
  <si>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</si>
  <si>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</si>
  <si>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</si>
  <si>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</si>
  <si>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</si>
  <si>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</si>
  <si>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</si>
  <si>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</si>
  <si>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</si>
  <si>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</si>
  <si>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</si>
  <si>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</si>
  <si>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</si>
  <si>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</si>
  <si>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</si>
  <si>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</si>
  <si>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</si>
  <si>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</si>
  <si>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</si>
  <si>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</si>
  <si>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</si>
  <si>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</si>
  <si>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</si>
  <si>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</si>
  <si>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</si>
  <si>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</si>
  <si>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</si>
  <si>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</si>
  <si>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</si>
  <si>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</si>
  <si>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</si>
  <si>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</si>
  <si>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</si>
  <si>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</si>
  <si>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</si>
  <si>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</si>
  <si>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</si>
  <si>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</si>
  <si>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</si>
  <si>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</si>
  <si>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</si>
  <si>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</si>
  <si>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</si>
  <si>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</si>
  <si>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</si>
  <si>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</si>
  <si>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</si>
  <si>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</si>
  <si>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</si>
  <si>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</si>
  <si>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</si>
  <si>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</si>
  <si>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</si>
  <si>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</si>
  <si>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</si>
  <si>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</si>
  <si>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</si>
  <si>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</si>
  <si>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</si>
  <si>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</si>
  <si>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</si>
  <si>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</si>
  <si>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</si>
  <si>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</si>
  <si>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</si>
  <si>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</si>
  <si>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</si>
  <si>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</si>
  <si>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</si>
  <si>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</si>
  <si>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</si>
  <si>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</si>
  <si>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</si>
  <si>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</si>
  <si>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</si>
  <si>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</si>
  <si>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</si>
  <si>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</si>
  <si>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</si>
  <si>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</si>
  <si>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</si>
  <si>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</si>
  <si>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</si>
  <si>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</si>
  <si>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</si>
  <si>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</si>
  <si>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</si>
  <si>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</si>
  <si>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</si>
  <si>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</si>
  <si>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</si>
  <si>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</si>
  <si>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</si>
  <si>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</si>
  <si>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</si>
  <si>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</si>
  <si>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</si>
  <si>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</si>
  <si>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</si>
  <si>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</si>
  <si>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</si>
  <si>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</si>
  <si>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</si>
  <si>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</si>
  <si>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</si>
  <si>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</si>
  <si>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</si>
  <si>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</si>
  <si>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</si>
  <si>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</si>
  <si>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</si>
  <si>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</si>
  <si>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</si>
  <si>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</si>
  <si>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</si>
  <si>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</si>
  <si>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</si>
  <si>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</si>
  <si>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</si>
  <si>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</si>
  <si>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</si>
  <si>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</si>
  <si>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</si>
  <si>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</si>
  <si>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</si>
  <si>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</si>
  <si>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</si>
  <si>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</si>
  <si>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</si>
  <si>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</si>
  <si>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</si>
  <si>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</si>
  <si>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</si>
  <si>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</si>
  <si>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</si>
  <si>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</si>
  <si>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</si>
  <si>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</si>
  <si>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</si>
  <si>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</si>
  <si>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</si>
  <si>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</si>
  <si>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</si>
  <si>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</si>
  <si>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</si>
  <si>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</si>
  <si>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</si>
  <si>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</si>
  <si>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</si>
  <si>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</si>
  <si>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</si>
  <si>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</si>
  <si>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</si>
  <si>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</si>
  <si>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</si>
  <si>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</si>
  <si>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</si>
  <si>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</si>
  <si>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</si>
  <si>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</si>
  <si>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</si>
  <si>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</si>
  <si>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</si>
  <si>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</si>
  <si>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</si>
  <si>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</si>
  <si>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</si>
  <si>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</si>
  <si>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</si>
  <si>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</si>
  <si>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</si>
  <si>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</si>
  <si>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</si>
  <si>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</si>
  <si>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</si>
  <si>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</si>
  <si>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</si>
  <si>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</si>
  <si>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</si>
  <si>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</si>
  <si>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</si>
  <si>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</si>
  <si>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</si>
  <si>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</si>
  <si>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</si>
  <si>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</si>
  <si>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</si>
  <si>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</si>
  <si>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</si>
  <si>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</si>
  <si>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</si>
  <si>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</si>
  <si>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</si>
  <si>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</si>
  <si>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</si>
  <si>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</si>
  <si>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</si>
  <si>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</si>
  <si>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</si>
  <si>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</si>
  <si>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</si>
  <si>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</si>
  <si>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</si>
  <si>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</si>
  <si>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</si>
  <si>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</si>
  <si>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</si>
  <si>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</si>
  <si>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</si>
  <si>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</si>
  <si>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</si>
  <si>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</si>
  <si>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</si>
  <si>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</si>
  <si>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</si>
  <si>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</si>
  <si>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</si>
  <si>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</si>
  <si>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</si>
  <si>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</si>
  <si>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</si>
  <si>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</si>
  <si>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</si>
  <si>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</si>
  <si>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</si>
  <si>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</si>
  <si>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</si>
  <si>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</si>
  <si>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</si>
  <si>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</si>
  <si>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</si>
  <si>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</si>
  <si>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</si>
  <si>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</si>
  <si>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</si>
  <si>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</si>
  <si>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</si>
  <si>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</si>
  <si>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</si>
  <si>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</si>
  <si>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</si>
  <si>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</si>
  <si>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</si>
  <si>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</si>
  <si>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</si>
  <si>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</si>
  <si>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</si>
  <si>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</si>
  <si>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</si>
  <si>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</si>
  <si>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</si>
  <si>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</si>
  <si>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</si>
  <si>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</si>
  <si>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</si>
  <si>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</si>
  <si>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</si>
  <si>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</si>
  <si>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</si>
  <si>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</si>
  <si>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</si>
  <si>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</si>
  <si>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</si>
  <si>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</si>
  <si>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</si>
  <si>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</si>
  <si>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</si>
  <si>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</si>
  <si>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</si>
  <si>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</si>
  <si>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</si>
  <si>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</si>
  <si>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</si>
  <si>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</si>
  <si>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</si>
  <si>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</si>
  <si>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</si>
  <si>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</si>
  <si>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</si>
  <si>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</si>
  <si>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</si>
  <si>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</si>
  <si>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</si>
  <si>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</si>
  <si>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</si>
  <si>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</si>
  <si>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</si>
  <si>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</si>
  <si>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</si>
  <si>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</si>
  <si>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</si>
  <si>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</si>
  <si>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</si>
  <si>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</si>
  <si>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</si>
  <si>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</si>
  <si>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</si>
  <si>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</si>
  <si>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</si>
  <si>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</si>
  <si>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</si>
  <si>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</si>
  <si>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</si>
  <si>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</si>
  <si>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</si>
  <si>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</si>
  <si>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</si>
  <si>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</si>
  <si>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</si>
  <si>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</si>
  <si>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</si>
  <si>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</si>
  <si>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</si>
  <si>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</si>
  <si>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</si>
  <si>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</si>
  <si>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</si>
  <si>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</si>
  <si>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</si>
  <si>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</si>
  <si>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</si>
  <si>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</si>
  <si>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</si>
  <si>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</si>
  <si>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</si>
  <si>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</si>
  <si>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</si>
  <si>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</si>
  <si>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</si>
  <si>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</si>
  <si>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</si>
  <si>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</si>
  <si>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</si>
  <si>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</si>
  <si>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</si>
  <si>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</si>
  <si>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</si>
  <si>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</si>
  <si>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</si>
  <si>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</si>
  <si>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</si>
  <si>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</si>
  <si>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</si>
  <si>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</si>
  <si>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</si>
  <si>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</si>
  <si>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</si>
  <si>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</si>
  <si>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</si>
  <si>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</si>
  <si>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</si>
  <si>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</si>
  <si>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</si>
  <si>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</si>
  <si>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</si>
  <si>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</si>
  <si>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</si>
  <si>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</si>
  <si>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</si>
  <si>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</si>
  <si>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</si>
  <si>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</si>
  <si>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</si>
  <si>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</si>
  <si>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</si>
  <si>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</si>
  <si>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</si>
  <si>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</si>
  <si>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</si>
  <si>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</si>
  <si>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</si>
  <si>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</si>
  <si>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</si>
  <si>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</si>
  <si>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</si>
  <si>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</si>
  <si>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</si>
  <si>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</si>
  <si>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</si>
  <si>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</si>
  <si>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</si>
  <si>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</si>
  <si>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</si>
  <si>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</si>
  <si>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</si>
  <si>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</si>
  <si>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</si>
  <si>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</si>
  <si>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</si>
  <si>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</si>
  <si>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</si>
  <si>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</si>
  <si>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</si>
  <si>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</si>
  <si>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</si>
  <si>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</si>
  <si>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</si>
  <si>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</si>
  <si>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</si>
  <si>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</si>
  <si>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</si>
  <si>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</si>
  <si>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</si>
  <si>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</si>
  <si>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</si>
  <si>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</si>
  <si>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</si>
  <si>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</si>
  <si>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</si>
  <si>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</si>
  <si>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</si>
  <si>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</si>
  <si>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</si>
  <si>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</si>
  <si>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</si>
  <si>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</si>
  <si>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</si>
  <si>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</si>
  <si>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</si>
  <si>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</si>
  <si>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</si>
  <si>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</si>
  <si>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</si>
  <si>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</si>
  <si>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</si>
  <si>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</si>
  <si>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</si>
  <si>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</si>
  <si>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</si>
  <si>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</si>
  <si>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</si>
  <si>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</si>
  <si>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</si>
  <si>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</si>
  <si>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</si>
  <si>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</si>
  <si>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</si>
  <si>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</si>
  <si>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</si>
  <si>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</si>
  <si>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</si>
  <si>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</si>
  <si>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</si>
  <si>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</si>
  <si>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</si>
  <si>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</si>
  <si>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</si>
  <si>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</si>
  <si>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</si>
  <si>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</si>
  <si>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</si>
  <si>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</si>
  <si>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</si>
  <si>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</si>
  <si>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</si>
  <si>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</si>
  <si>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</si>
  <si>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</si>
  <si>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</si>
  <si>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</si>
  <si>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</si>
  <si>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</si>
  <si>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</si>
  <si>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</si>
  <si>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</si>
  <si>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</si>
  <si>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</si>
  <si>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</si>
  <si>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</si>
  <si>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</si>
  <si>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</si>
  <si>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</si>
  <si>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</si>
  <si>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</si>
  <si>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</si>
  <si>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</si>
  <si>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</si>
  <si>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</si>
  <si>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</si>
  <si>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</si>
  <si>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</si>
  <si>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</si>
  <si>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</si>
  <si>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</si>
  <si>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</si>
  <si>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</si>
  <si>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</si>
  <si>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</si>
  <si>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</si>
  <si>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</si>
  <si>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</si>
  <si>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</si>
  <si>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</si>
  <si>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</si>
  <si>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</si>
  <si>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</si>
  <si>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</si>
  <si>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</si>
  <si>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</si>
  <si>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</si>
  <si>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</si>
  <si>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</si>
  <si>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</si>
  <si>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</si>
  <si>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</si>
  <si>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</si>
  <si>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</si>
  <si>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</si>
  <si>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</si>
  <si>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</si>
  <si>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</si>
  <si>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</si>
  <si>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</si>
  <si>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</si>
  <si>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</si>
  <si>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</si>
  <si>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</si>
  <si>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</si>
  <si>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</si>
  <si>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</si>
  <si>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</si>
  <si>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</si>
  <si>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</si>
  <si>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</si>
  <si>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</si>
  <si>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</si>
  <si>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</si>
  <si>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</si>
  <si>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</si>
  <si>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</si>
  <si>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</si>
  <si>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</si>
  <si>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</si>
  <si>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</si>
  <si>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</si>
  <si>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</si>
  <si>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</si>
  <si>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</si>
  <si>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</si>
  <si>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</si>
  <si>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</si>
  <si>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</si>
  <si>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</si>
  <si>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</si>
  <si>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</si>
  <si>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</si>
  <si>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</si>
  <si>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</si>
  <si>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</si>
  <si>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</si>
  <si>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</si>
  <si>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</si>
  <si>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</si>
  <si>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</si>
  <si>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</si>
  <si>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</si>
  <si>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</si>
  <si>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</si>
  <si>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</si>
  <si>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</si>
  <si>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</si>
  <si>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</si>
  <si>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</si>
  <si>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</si>
  <si>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</si>
  <si>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</si>
  <si>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</si>
  <si>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</si>
  <si>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</si>
  <si>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</si>
  <si>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</si>
  <si>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</si>
  <si>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</si>
  <si>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</si>
  <si>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</si>
  <si>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</si>
  <si>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</si>
  <si>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</si>
  <si>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</si>
  <si>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</si>
  <si>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</si>
  <si>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</si>
  <si>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</si>
  <si>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</si>
  <si>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</si>
  <si>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</si>
  <si>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</si>
  <si>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</si>
  <si>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</si>
  <si>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</si>
  <si>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</si>
  <si>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</si>
  <si>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</si>
  <si>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</si>
  <si>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</si>
  <si>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</si>
  <si>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</si>
  <si>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</si>
  <si>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</si>
  <si>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</si>
  <si>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</si>
  <si>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</si>
  <si>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</si>
  <si>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</si>
  <si>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</si>
  <si>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</si>
  <si>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</si>
  <si>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</si>
  <si>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</si>
  <si>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</si>
  <si>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</si>
  <si>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</si>
  <si>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</si>
  <si>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</si>
  <si>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</si>
  <si>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</si>
  <si>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</si>
  <si>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</si>
  <si>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</si>
  <si>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</si>
  <si>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</si>
  <si>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</si>
  <si>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</si>
  <si>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</si>
  <si>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</si>
  <si>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</si>
  <si>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</si>
  <si>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</si>
  <si>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</si>
  <si>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</si>
  <si>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</si>
  <si>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</si>
  <si>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</si>
  <si>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</si>
  <si>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</si>
  <si>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</si>
  <si>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</si>
  <si>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</si>
  <si>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</si>
  <si>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</si>
  <si>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</si>
  <si>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</si>
  <si>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</si>
  <si>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</si>
  <si>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</si>
  <si>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</si>
  <si>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</si>
  <si>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</si>
  <si>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</si>
  <si>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</si>
  <si>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</si>
  <si>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</si>
  <si>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</si>
  <si>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</si>
  <si>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</si>
  <si>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</si>
  <si>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</si>
  <si>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</si>
  <si>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</si>
  <si>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</si>
  <si>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</si>
  <si>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</si>
  <si>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</si>
  <si>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</si>
  <si>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</si>
  <si>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</si>
  <si>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</si>
  <si>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</si>
  <si>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</si>
  <si>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</si>
  <si>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</si>
  <si>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</si>
  <si>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</si>
  <si>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</si>
  <si>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</si>
  <si>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</si>
  <si>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</si>
  <si>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</si>
  <si>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</si>
  <si>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</si>
  <si>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</si>
  <si>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</si>
  <si>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</si>
  <si>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</si>
  <si>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</si>
  <si>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</si>
  <si>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</si>
  <si>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</si>
  <si>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</si>
  <si>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</si>
  <si>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</si>
  <si>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</si>
  <si>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</si>
  <si>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</si>
  <si>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</si>
  <si>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</si>
  <si>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</si>
  <si>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</si>
  <si>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</si>
  <si>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</si>
  <si>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</si>
  <si>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</si>
  <si>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</si>
  <si>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</si>
  <si>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</si>
  <si>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</si>
  <si>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</si>
  <si>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</si>
  <si>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</si>
  <si>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</si>
  <si>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</si>
  <si>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</si>
  <si>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</si>
  <si>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</si>
  <si>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</si>
  <si>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</si>
  <si>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</si>
  <si>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</si>
  <si>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</si>
  <si>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</si>
  <si>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</si>
  <si>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</si>
  <si>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</si>
  <si>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</si>
  <si>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</si>
  <si>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</si>
  <si>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</si>
  <si>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</si>
  <si>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</si>
  <si>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</si>
  <si>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</si>
  <si>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</si>
  <si>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</si>
  <si>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</si>
  <si>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</si>
  <si>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</si>
  <si>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</si>
  <si>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</si>
  <si>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</si>
  <si>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</si>
  <si>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</si>
  <si>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</si>
  <si>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</si>
  <si>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</si>
  <si>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</si>
  <si>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</si>
  <si>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</si>
  <si>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</si>
  <si>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</si>
  <si>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</si>
  <si>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</si>
  <si>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</si>
  <si>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</si>
  <si>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</si>
  <si>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</si>
  <si>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</si>
  <si>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</si>
  <si>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</si>
  <si>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</si>
  <si>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</si>
  <si>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</si>
  <si>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</si>
  <si>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</si>
  <si>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</si>
  <si>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</si>
  <si>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</si>
  <si>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</si>
  <si>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</si>
  <si>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</si>
  <si>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</si>
  <si>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</si>
  <si>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</si>
  <si>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</si>
  <si>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</si>
  <si>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</si>
  <si>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</si>
  <si>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</si>
  <si>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</si>
  <si>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</si>
  <si>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</si>
  <si>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</si>
  <si>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</si>
  <si>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</si>
  <si>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</si>
  <si>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</si>
  <si>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</si>
  <si>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</si>
  <si>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</si>
  <si>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</si>
  <si>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</si>
  <si>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</si>
  <si>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</si>
  <si>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</si>
  <si>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</si>
  <si>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</si>
  <si>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</si>
  <si>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</si>
  <si>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</si>
  <si>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</si>
  <si>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</si>
  <si>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</si>
  <si>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</si>
  <si>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</si>
  <si>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</si>
  <si>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</si>
  <si>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</si>
  <si>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</si>
  <si>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</si>
  <si>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</si>
  <si>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</si>
  <si>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</si>
  <si>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</si>
  <si>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</si>
  <si>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</si>
  <si>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</si>
  <si>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</si>
  <si>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</si>
  <si>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</si>
  <si>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</si>
  <si>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</si>
  <si>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</si>
  <si>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</si>
  <si>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</si>
  <si>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</si>
  <si>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</si>
  <si>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</si>
  <si>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</si>
  <si>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</si>
  <si>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</si>
  <si>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</si>
  <si>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</si>
  <si>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</si>
  <si>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</si>
  <si>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</si>
  <si>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</si>
  <si>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</si>
  <si>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</si>
  <si>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</si>
  <si>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</si>
  <si>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</si>
  <si>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</si>
  <si>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</si>
  <si>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</si>
  <si>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</si>
  <si>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</si>
  <si>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</si>
  <si>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</si>
  <si>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</si>
  <si>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</si>
  <si>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</si>
  <si>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</si>
  <si>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</si>
  <si>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</si>
  <si>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</si>
  <si>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</si>
  <si>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</si>
  <si>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</si>
  <si>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</si>
  <si>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</si>
  <si>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</si>
  <si>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</si>
  <si>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</si>
  <si>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</si>
  <si>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</si>
  <si>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</si>
  <si>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</si>
  <si>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</si>
  <si>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</si>
  <si>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</si>
  <si>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</si>
  <si>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</si>
  <si>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</si>
  <si>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</si>
  <si>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</si>
  <si>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</si>
  <si>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</si>
  <si>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</si>
  <si>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</si>
  <si>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</si>
  <si>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</si>
  <si>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</si>
  <si>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</si>
  <si>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</si>
  <si>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</si>
  <si>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</si>
  <si>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</si>
  <si>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</si>
  <si>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</si>
  <si>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</si>
  <si>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</si>
  <si>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</si>
  <si>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</si>
  <si>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</si>
  <si>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</si>
  <si>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</si>
  <si>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</si>
  <si>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</si>
  <si>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</si>
  <si>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</si>
  <si>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</si>
  <si>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</si>
  <si>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</si>
  <si>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</si>
  <si>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</si>
  <si>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</si>
  <si>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</si>
  <si>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</si>
  <si>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</si>
  <si>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</si>
  <si>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</si>
  <si>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</si>
  <si>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</si>
  <si>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</si>
  <si>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</si>
  <si>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</si>
  <si>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</si>
  <si>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</si>
  <si>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</si>
  <si>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</si>
  <si>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</si>
  <si>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</si>
  <si>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</si>
  <si>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</si>
  <si>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</si>
  <si>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</si>
  <si>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</si>
  <si>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</si>
  <si>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</si>
  <si>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</si>
  <si>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</si>
  <si>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</si>
  <si>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</si>
  <si>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</si>
  <si>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</si>
  <si>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</si>
  <si>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</si>
  <si>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</si>
  <si>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</si>
  <si>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</si>
  <si>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</si>
  <si>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</si>
  <si>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</si>
  <si>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</si>
  <si>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</si>
  <si>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</si>
  <si>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</si>
  <si>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</si>
  <si>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</si>
  <si>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</si>
  <si>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</si>
  <si>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</si>
  <si>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</si>
  <si>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</si>
  <si>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</si>
  <si>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</si>
  <si>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</si>
  <si>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</si>
  <si>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</si>
  <si>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</si>
  <si>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</si>
  <si>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</si>
  <si>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</si>
  <si>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</si>
  <si>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</si>
  <si>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</si>
  <si>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</si>
  <si>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</si>
  <si>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</si>
  <si>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</si>
  <si>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</si>
  <si>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</si>
  <si>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</si>
  <si>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</si>
  <si>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</si>
  <si>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</si>
  <si>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</si>
  <si>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</si>
  <si>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</si>
  <si>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</si>
  <si>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</si>
  <si>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</si>
  <si>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</si>
  <si>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</si>
  <si>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</si>
  <si>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</si>
  <si>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</si>
  <si>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</si>
  <si>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</si>
  <si>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</si>
  <si>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</si>
  <si>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</si>
  <si>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</si>
  <si>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</si>
  <si>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</si>
  <si>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</si>
  <si>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</si>
  <si>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</si>
  <si>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</si>
  <si>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</si>
  <si>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</si>
  <si>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</si>
  <si>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</si>
  <si>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</si>
  <si>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</si>
  <si>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</si>
  <si>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</si>
  <si>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</si>
  <si>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</si>
  <si>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</si>
  <si>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</si>
  <si>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</si>
  <si>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</si>
  <si>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</si>
  <si>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</si>
  <si>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</si>
  <si>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</si>
  <si>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</si>
  <si>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</si>
  <si>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</si>
  <si>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</si>
  <si>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</si>
  <si>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</si>
  <si>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</si>
  <si>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</si>
  <si>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</si>
  <si>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</si>
  <si>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</si>
  <si>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</si>
  <si>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</si>
  <si>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</si>
  <si>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</si>
  <si>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</si>
  <si>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</si>
  <si>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</si>
  <si>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</si>
  <si>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</si>
  <si>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</si>
  <si>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</si>
  <si>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</si>
  <si>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</si>
  <si>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</si>
  <si>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</si>
  <si>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</si>
  <si>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</si>
  <si>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</si>
  <si>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</si>
  <si>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</si>
  <si>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</si>
  <si>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</si>
  <si>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</si>
  <si>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</si>
  <si>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</si>
  <si>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</si>
  <si>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</si>
  <si>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</si>
  <si>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</si>
  <si>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</si>
  <si>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</si>
  <si>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</si>
  <si>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</si>
  <si>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</si>
  <si>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</si>
  <si>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</si>
  <si>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</si>
  <si>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</si>
  <si>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</si>
  <si>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</si>
  <si>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</si>
  <si>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</si>
  <si>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</si>
  <si>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</si>
  <si>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</si>
  <si>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</si>
  <si>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</si>
  <si>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</si>
  <si>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</si>
  <si>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</si>
  <si>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</si>
  <si>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</si>
  <si>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</si>
  <si>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</si>
  <si>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</si>
  <si>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</si>
  <si>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</si>
  <si>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</si>
  <si>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</si>
  <si>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</si>
  <si>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</si>
  <si>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</si>
  <si>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</si>
  <si>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</si>
  <si>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</si>
  <si>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</si>
  <si>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</si>
  <si>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</si>
  <si>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</si>
  <si>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</si>
  <si>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</si>
  <si>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</si>
  <si>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</si>
  <si>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</si>
  <si>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</si>
  <si>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</si>
  <si>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</si>
  <si>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</si>
  <si>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</si>
  <si>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</si>
  <si>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</si>
  <si>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</si>
  <si>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</si>
  <si>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</si>
  <si>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</si>
  <si>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</si>
  <si>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</si>
  <si>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</si>
  <si>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</si>
  <si>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</si>
  <si>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</si>
  <si>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</si>
  <si>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</si>
  <si>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</si>
  <si>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</si>
  <si>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</si>
  <si>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</si>
  <si>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</si>
  <si>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</si>
  <si>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</si>
  <si>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</si>
  <si>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</si>
  <si>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</si>
  <si>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</si>
  <si>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</si>
  <si>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</si>
  <si>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</si>
  <si>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</si>
  <si>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</si>
  <si>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</si>
  <si>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</si>
  <si>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</si>
  <si>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</si>
  <si>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</si>
  <si>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</si>
  <si>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</si>
  <si>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</si>
  <si>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</si>
  <si>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</si>
  <si>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</si>
  <si>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</si>
  <si>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</si>
  <si>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</si>
  <si>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</si>
  <si>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</si>
  <si>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</si>
  <si>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</si>
  <si>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</si>
  <si>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</si>
  <si>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</si>
  <si>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</si>
  <si>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</si>
  <si>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</si>
  <si>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</si>
  <si>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</si>
  <si>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</si>
  <si>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</si>
  <si>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</si>
  <si>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</si>
  <si>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</si>
  <si>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</si>
  <si>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</si>
  <si>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</si>
  <si>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</si>
  <si>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</si>
  <si>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</si>
  <si>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</si>
  <si>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</si>
  <si>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</si>
  <si>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</si>
  <si>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</si>
  <si>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</si>
  <si>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</si>
  <si>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</si>
  <si>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</si>
  <si>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</si>
  <si>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</si>
  <si>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</si>
  <si>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</si>
  <si>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</si>
  <si>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</si>
  <si>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</si>
  <si>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</si>
  <si>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</si>
  <si>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</si>
  <si>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</si>
  <si>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</si>
  <si>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</si>
  <si>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</si>
  <si>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</si>
  <si>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</si>
  <si>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</si>
  <si>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</si>
  <si>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</si>
  <si>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</si>
  <si>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</si>
  <si>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</si>
  <si>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</si>
  <si>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</si>
  <si>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</si>
  <si>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</si>
  <si>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</si>
  <si>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</si>
  <si>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</si>
  <si>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</si>
  <si>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</si>
  <si>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</si>
  <si>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</si>
  <si>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</si>
  <si>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</si>
  <si>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</si>
  <si>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</si>
  <si>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</si>
  <si>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</si>
  <si>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</si>
  <si>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</si>
  <si>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</si>
  <si>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</si>
  <si>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</si>
  <si>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</si>
  <si>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</si>
  <si>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</si>
  <si>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</si>
  <si>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</si>
  <si>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</si>
  <si>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</si>
  <si>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</si>
  <si>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</si>
  <si>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</si>
  <si>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</si>
  <si>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</si>
  <si>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</si>
  <si>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</si>
  <si>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</si>
  <si>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</si>
  <si>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</si>
  <si>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</si>
  <si>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</si>
  <si>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</si>
  <si>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</si>
  <si>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</si>
  <si>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</si>
  <si>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</si>
  <si>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</si>
  <si>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</si>
  <si>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</si>
  <si>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</si>
  <si>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</si>
  <si>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</si>
  <si>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</si>
  <si>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</si>
  <si>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</si>
  <si>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</si>
  <si>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</si>
  <si>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</si>
  <si>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</si>
  <si>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</si>
  <si>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</si>
  <si>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</si>
  <si>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</si>
  <si>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</si>
  <si>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</si>
  <si>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</si>
  <si>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</si>
  <si>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</si>
  <si>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</si>
  <si>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</si>
  <si>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</si>
  <si>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</si>
  <si>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</si>
  <si>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</si>
  <si>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</si>
  <si>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</si>
  <si>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</si>
  <si>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</si>
  <si>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</si>
  <si>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</si>
  <si>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</si>
  <si>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</si>
  <si>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</si>
  <si>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</si>
  <si>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</si>
  <si>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</si>
  <si>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</si>
  <si>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</si>
  <si>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</si>
  <si>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</si>
  <si>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</si>
  <si>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</si>
  <si>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</si>
  <si>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</si>
  <si>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</si>
  <si>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</si>
  <si>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</si>
  <si>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</si>
  <si>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</si>
  <si>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</si>
  <si>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</si>
  <si>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</si>
  <si>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</si>
  <si>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</si>
  <si>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</si>
  <si>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</si>
  <si>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</si>
  <si>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</si>
  <si>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</si>
  <si>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</si>
  <si>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</si>
  <si>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</si>
  <si>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</si>
  <si>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</si>
  <si>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</si>
  <si>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</si>
  <si>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</si>
  <si>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</si>
  <si>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</si>
  <si>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</si>
  <si>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</si>
  <si>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</si>
  <si>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</si>
  <si>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</si>
  <si>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</si>
  <si>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</si>
  <si>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</si>
  <si>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</si>
  <si>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</si>
  <si>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</si>
  <si>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</si>
  <si>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</si>
  <si>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</si>
  <si>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</si>
  <si>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</si>
  <si>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</si>
  <si>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</si>
  <si>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</si>
  <si>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</si>
  <si>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</si>
  <si>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</si>
  <si>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</si>
  <si>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</si>
  <si>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</si>
  <si>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</si>
  <si>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</si>
  <si>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</si>
  <si>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</si>
  <si>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</si>
  <si>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</si>
  <si>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</si>
  <si>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</si>
  <si>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</si>
  <si>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</si>
  <si>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</si>
  <si>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</si>
  <si>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</si>
  <si>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</si>
  <si>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</si>
  <si>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</si>
  <si>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</si>
  <si>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</si>
  <si>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</si>
  <si>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</si>
  <si>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</si>
  <si>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</si>
  <si>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</si>
  <si>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</si>
  <si>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</si>
  <si>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</si>
  <si>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</si>
  <si>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</si>
  <si>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</si>
  <si>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</si>
  <si>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</si>
  <si>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</si>
  <si>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</si>
  <si>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</si>
  <si>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</si>
  <si>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</si>
  <si>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</si>
  <si>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</si>
  <si>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</si>
  <si>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</si>
  <si>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</si>
  <si>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</si>
  <si>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</si>
  <si>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</si>
  <si>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</si>
  <si>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</si>
  <si>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</si>
  <si>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</si>
  <si>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</si>
  <si>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</si>
  <si>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</si>
  <si>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</si>
  <si>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</si>
  <si>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</si>
  <si>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</si>
  <si>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</si>
  <si>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</si>
  <si>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</si>
  <si>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</si>
  <si>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</si>
  <si>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</si>
  <si>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</si>
  <si>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</si>
  <si>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</si>
  <si>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</si>
  <si>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</si>
  <si>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</si>
  <si>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</si>
  <si>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</si>
  <si>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</si>
  <si>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</si>
  <si>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</si>
  <si>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</si>
  <si>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</si>
  <si>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</si>
  <si>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</si>
  <si>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</si>
  <si>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</si>
  <si>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</si>
  <si>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</si>
  <si>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</si>
  <si>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</si>
  <si>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</si>
  <si>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</si>
  <si>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</si>
  <si>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</si>
  <si>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</si>
  <si>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</si>
  <si>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</si>
  <si>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</si>
  <si>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</si>
  <si>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</si>
  <si>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</si>
  <si>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</si>
  <si>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</si>
  <si>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</si>
  <si>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</si>
  <si>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</si>
  <si>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</si>
  <si>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</si>
  <si>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</si>
  <si>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</si>
  <si>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</si>
  <si>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</si>
  <si>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</si>
  <si>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</si>
  <si>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</si>
  <si>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</si>
  <si>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</si>
  <si>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</si>
  <si>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</si>
  <si>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</si>
  <si>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</si>
  <si>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</si>
  <si>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</si>
  <si>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</si>
  <si>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</si>
  <si>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</si>
  <si>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</si>
  <si>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</si>
  <si>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</si>
  <si>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</si>
  <si>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</si>
  <si>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</si>
  <si>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</si>
  <si>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</si>
  <si>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</si>
  <si>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</si>
  <si>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</si>
  <si>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</si>
  <si>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</si>
  <si>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</si>
  <si>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</si>
  <si>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</si>
  <si>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</si>
  <si>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</si>
  <si>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</si>
  <si>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</si>
  <si>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</si>
  <si>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</si>
  <si>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</si>
  <si>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</si>
  <si>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</si>
  <si>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</si>
  <si>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</si>
  <si>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</si>
  <si>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</si>
  <si>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</si>
  <si>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</si>
  <si>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</si>
  <si>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</si>
  <si>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</si>
  <si>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</si>
  <si>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</si>
  <si>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</si>
  <si>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</si>
  <si>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</si>
  <si>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</si>
  <si>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</si>
  <si>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</si>
  <si>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</si>
  <si>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</si>
  <si>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</si>
  <si>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</si>
  <si>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</si>
  <si>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</si>
  <si>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</si>
  <si>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</si>
  <si>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</si>
  <si>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</si>
  <si>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</si>
  <si>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</si>
  <si>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</si>
  <si>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</si>
  <si>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</si>
  <si>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</si>
  <si>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</si>
  <si>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</si>
  <si>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</si>
  <si>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</si>
  <si>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</si>
  <si>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</si>
  <si>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</si>
  <si>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</si>
  <si>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</si>
  <si>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</si>
  <si>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</si>
  <si>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</si>
  <si>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</si>
  <si>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</si>
  <si>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</si>
  <si>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</si>
  <si>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</si>
  <si>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</si>
  <si>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</si>
  <si>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</si>
  <si>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</si>
  <si>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</si>
  <si>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</si>
  <si>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</si>
  <si>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</si>
  <si>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</si>
  <si>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</si>
  <si>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</si>
  <si>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</si>
  <si>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</si>
  <si>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</si>
  <si>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</si>
  <si>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</si>
  <si>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</si>
  <si>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</si>
  <si>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</si>
  <si>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</si>
  <si>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</si>
  <si>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</si>
  <si>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</si>
  <si>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</si>
  <si>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</si>
  <si>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</si>
  <si>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</si>
  <si>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</si>
  <si>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</si>
  <si>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</si>
  <si>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</si>
  <si>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</si>
  <si>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</si>
  <si>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</si>
  <si>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</si>
  <si>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</si>
  <si>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</si>
  <si>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</si>
  <si>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</si>
  <si>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</si>
  <si>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</si>
  <si>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</si>
  <si>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</si>
  <si>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</si>
  <si>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</si>
  <si>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</si>
  <si>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</si>
  <si>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</si>
  <si>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</si>
  <si>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</si>
  <si>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</si>
  <si>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</si>
  <si>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</si>
  <si>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</si>
  <si>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</si>
  <si>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</si>
  <si>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</si>
  <si>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</si>
  <si>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</si>
  <si>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</si>
  <si>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</si>
  <si>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</si>
  <si>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</si>
  <si>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</si>
  <si>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</si>
  <si>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</si>
  <si>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</si>
  <si>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</si>
  <si>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</si>
  <si>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</si>
  <si>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</si>
  <si>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</si>
  <si>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</si>
  <si>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</si>
  <si>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</si>
  <si>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</si>
  <si>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</si>
  <si>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</si>
  <si>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</si>
  <si>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</si>
  <si>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</si>
  <si>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</si>
  <si>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</si>
  <si>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</si>
  <si>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</si>
  <si>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</si>
  <si>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</si>
  <si>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</si>
  <si>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</si>
  <si>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</si>
  <si>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</si>
  <si>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</si>
  <si>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</si>
  <si>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</si>
  <si>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</si>
  <si>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</si>
  <si>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</si>
  <si>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</si>
  <si>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</si>
  <si>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</si>
  <si>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</si>
  <si>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</si>
  <si>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</si>
  <si>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</si>
  <si>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</si>
  <si>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</si>
  <si>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</si>
  <si>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</si>
  <si>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</si>
  <si>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</si>
  <si>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</si>
  <si>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</si>
  <si>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</si>
  <si>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</si>
  <si>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</si>
  <si>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</si>
  <si>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</si>
  <si>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</si>
  <si>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</si>
  <si>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</si>
  <si>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</si>
  <si>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</si>
  <si>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</si>
  <si>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</si>
  <si>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</si>
  <si>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</si>
  <si>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</si>
  <si>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</si>
  <si>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</si>
  <si>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</si>
  <si>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</si>
  <si>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</si>
  <si>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</si>
  <si>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</si>
  <si>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</si>
  <si>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</si>
  <si>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</si>
  <si>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</si>
  <si>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</si>
  <si>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</si>
  <si>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</si>
  <si>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</si>
  <si>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</si>
  <si>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</si>
  <si>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</si>
  <si>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</si>
  <si>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</si>
  <si>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</si>
  <si>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</si>
  <si>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</si>
  <si>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</si>
  <si>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</si>
  <si>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</si>
  <si>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</si>
  <si>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</si>
  <si>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</si>
  <si>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</si>
  <si>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</si>
  <si>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</si>
  <si>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</si>
  <si>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</si>
  <si>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</si>
  <si>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</si>
  <si>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</si>
  <si>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</si>
  <si>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</si>
  <si>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</si>
  <si>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</si>
  <si>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</si>
  <si>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</si>
  <si>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</si>
  <si>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</si>
  <si>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</si>
  <si>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</si>
  <si>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</si>
  <si>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</si>
  <si>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</si>
  <si>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</si>
  <si>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</si>
  <si>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</si>
  <si>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</si>
  <si>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</si>
  <si>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</si>
  <si>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</si>
  <si>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</si>
  <si>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</si>
  <si>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</si>
  <si>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</si>
  <si>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</si>
  <si>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</si>
  <si>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</si>
  <si>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</si>
  <si>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</si>
  <si>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</si>
  <si>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</si>
  <si>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</si>
  <si>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</si>
  <si>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</si>
  <si>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</si>
  <si>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</si>
  <si>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</si>
  <si>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</si>
  <si>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</si>
  <si>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</si>
  <si>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</si>
  <si>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</si>
  <si>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</si>
  <si>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</si>
  <si>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</si>
  <si>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</si>
  <si>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</si>
  <si>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</si>
  <si>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</si>
  <si>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</si>
  <si>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</si>
  <si>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</si>
  <si>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</si>
  <si>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</si>
  <si>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</si>
  <si>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</si>
  <si>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</si>
  <si>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</si>
  <si>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</si>
  <si>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</si>
  <si>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</si>
  <si>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</si>
  <si>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</si>
  <si>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</si>
  <si>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</si>
  <si>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</si>
  <si>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</si>
  <si>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</si>
  <si>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</si>
  <si>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</si>
  <si>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</si>
  <si>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</si>
  <si>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</si>
  <si>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</si>
  <si>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</si>
  <si>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</si>
  <si>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</si>
  <si>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</si>
  <si>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</si>
  <si>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</si>
  <si>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</si>
  <si>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</si>
  <si>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</si>
  <si>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</si>
  <si>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</si>
  <si>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</si>
  <si>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</si>
  <si>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</si>
  <si>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</si>
  <si>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</si>
  <si>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</si>
  <si>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</si>
  <si>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</si>
  <si>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</si>
  <si>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</si>
  <si>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</si>
  <si>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</si>
  <si>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</si>
  <si>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</si>
  <si>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</si>
  <si>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</si>
  <si>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</si>
  <si>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</si>
  <si>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</si>
  <si>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</si>
  <si>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</si>
  <si>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</si>
  <si>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</si>
  <si>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</si>
  <si>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</si>
  <si>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</si>
  <si>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</si>
  <si>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</si>
  <si>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</si>
  <si>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</si>
  <si>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</si>
  <si>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</si>
  <si>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</si>
  <si>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</si>
  <si>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</si>
  <si>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</si>
  <si>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</si>
  <si>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</si>
  <si>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</si>
  <si>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</si>
  <si>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</si>
  <si>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</si>
  <si>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</si>
  <si>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</si>
  <si>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</si>
  <si>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</si>
  <si>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</si>
  <si>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</si>
  <si>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</si>
  <si>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</si>
  <si>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</si>
  <si>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</si>
  <si>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</si>
  <si>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</si>
  <si>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</si>
  <si>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</si>
  <si>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</si>
  <si>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</si>
  <si>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</si>
  <si>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</si>
  <si>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</si>
  <si>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</si>
  <si>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</si>
  <si>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</si>
  <si>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</si>
  <si>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</si>
  <si>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</si>
  <si>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</si>
  <si>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</si>
  <si>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</si>
  <si>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</si>
  <si>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</si>
  <si>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</si>
  <si>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</si>
  <si>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</si>
  <si>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</si>
  <si>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</si>
  <si>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</si>
  <si>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</si>
  <si>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</si>
  <si>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</si>
  <si>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</si>
  <si>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</si>
  <si>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</si>
  <si>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</si>
  <si>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</si>
  <si>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</si>
  <si>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</si>
  <si>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</si>
  <si>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</si>
  <si>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</si>
  <si>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</si>
  <si>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</si>
  <si>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</si>
  <si>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</si>
  <si>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</si>
  <si>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</si>
  <si>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</si>
  <si>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</si>
  <si>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</si>
  <si>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</si>
  <si>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</si>
  <si>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</si>
  <si>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</si>
  <si>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</si>
  <si>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</si>
  <si>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</si>
  <si>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</si>
  <si>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</si>
  <si>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</si>
  <si>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</si>
  <si>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</si>
  <si>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</si>
  <si>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</si>
  <si>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</si>
  <si>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</si>
  <si>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</si>
  <si>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</si>
  <si>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</si>
  <si>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</si>
  <si>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</si>
  <si>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</si>
  <si>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</si>
  <si>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</si>
  <si>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</si>
  <si>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</si>
  <si>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</si>
  <si>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</si>
  <si>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</si>
  <si>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</si>
  <si>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</si>
  <si>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</si>
  <si>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</si>
  <si>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</si>
  <si>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</si>
  <si>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</si>
  <si>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</si>
  <si>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</si>
  <si>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</si>
  <si>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</si>
  <si>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</si>
  <si>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</si>
  <si>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</si>
  <si>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</si>
  <si>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</si>
  <si>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</si>
  <si>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</si>
  <si>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</si>
  <si>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</si>
  <si>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</si>
  <si>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</si>
  <si>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</si>
  <si>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</si>
  <si>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</si>
  <si>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</si>
  <si>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</si>
  <si>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</si>
  <si>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</si>
  <si>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</si>
  <si>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</si>
  <si>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</si>
  <si>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</si>
  <si>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</si>
  <si>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</si>
  <si>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</si>
  <si>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</si>
  <si>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</si>
  <si>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</si>
  <si>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</si>
  <si>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</si>
  <si>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</si>
  <si>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</si>
  <si>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</si>
  <si>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</si>
  <si>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</si>
  <si>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</si>
  <si>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</si>
  <si>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</si>
  <si>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</si>
  <si>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</si>
  <si>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</si>
  <si>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</si>
  <si>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</si>
  <si>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</si>
  <si>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</si>
  <si>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</si>
  <si>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</si>
  <si>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</si>
  <si>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</si>
  <si>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</si>
  <si>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</si>
  <si>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</si>
  <si>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</si>
  <si>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</si>
  <si>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</si>
  <si>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</si>
  <si>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</si>
  <si>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</si>
  <si>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</si>
  <si>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</si>
  <si>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</si>
  <si>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</si>
  <si>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</si>
  <si>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</si>
  <si>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</si>
  <si>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</si>
  <si>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</si>
  <si>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</si>
  <si>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</si>
  <si>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</si>
  <si>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</si>
  <si>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</si>
  <si>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</si>
  <si>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</si>
  <si>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</si>
  <si>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</si>
  <si>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</si>
  <si>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</si>
  <si>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</si>
  <si>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</si>
  <si>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</si>
  <si>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</si>
  <si>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</si>
  <si>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</si>
  <si>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</si>
  <si>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</si>
  <si>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</si>
  <si>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</si>
  <si>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</si>
  <si>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</si>
  <si>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</si>
  <si>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</si>
  <si>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</si>
  <si>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</si>
  <si>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</si>
  <si>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</si>
  <si>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</si>
  <si>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</si>
  <si>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</si>
  <si>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</si>
  <si>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</si>
  <si>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</si>
  <si>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</si>
  <si>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</si>
  <si>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</si>
  <si>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</si>
  <si>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</si>
  <si>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</si>
  <si>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</si>
  <si>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</si>
  <si>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</si>
  <si>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</si>
  <si>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</si>
  <si>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</si>
  <si>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</si>
  <si>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</si>
  <si>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</si>
  <si>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</si>
  <si>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</si>
  <si>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</si>
  <si>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</si>
  <si>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</si>
  <si>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</si>
  <si>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</si>
  <si>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</si>
  <si>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</si>
  <si>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</si>
  <si>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</si>
  <si>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</si>
  <si>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</si>
  <si>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</si>
  <si>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</si>
  <si>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</si>
  <si>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</si>
  <si>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</si>
  <si>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</si>
  <si>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</si>
  <si>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</si>
  <si>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</si>
  <si>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</si>
  <si>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</si>
  <si>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</si>
  <si>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</si>
  <si>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</si>
  <si>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</si>
  <si>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</si>
  <si>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</si>
  <si>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</si>
  <si>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</si>
  <si>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</si>
  <si>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</si>
  <si>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</si>
  <si>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</si>
  <si>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</si>
  <si>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</si>
  <si>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</si>
  <si>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</si>
  <si>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</si>
  <si>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</si>
  <si>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</si>
  <si>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</si>
  <si>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</si>
  <si>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</si>
  <si>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</si>
  <si>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</si>
  <si>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</si>
  <si>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</si>
  <si>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</si>
  <si>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</si>
  <si>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</si>
  <si>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</si>
  <si>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</si>
  <si>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</si>
  <si>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</si>
  <si>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</si>
  <si>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</si>
  <si>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</si>
  <si>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</si>
  <si>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</si>
  <si>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</si>
  <si>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</si>
  <si>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</si>
  <si>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</si>
  <si>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</si>
  <si>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</si>
  <si>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</si>
  <si>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</si>
  <si>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</si>
  <si>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</si>
  <si>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</si>
  <si>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</si>
  <si>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</si>
  <si>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</si>
  <si>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</si>
  <si>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</si>
  <si>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</si>
  <si>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</si>
  <si>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</si>
  <si>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</si>
  <si>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</si>
  <si>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</si>
  <si>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</si>
  <si>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</si>
  <si>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</si>
  <si>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</si>
  <si>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</si>
  <si>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</si>
  <si>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</si>
  <si>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</si>
  <si>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</si>
  <si>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</si>
  <si>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</si>
  <si>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</si>
  <si>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</si>
  <si>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</si>
  <si>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</si>
  <si>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</si>
  <si>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</si>
  <si>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</si>
  <si>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</si>
  <si>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</si>
  <si>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</si>
  <si>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</si>
  <si>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</si>
  <si>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</si>
  <si>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</si>
  <si>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</si>
  <si>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</si>
  <si>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</si>
  <si>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</si>
  <si>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</si>
  <si>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</si>
  <si>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</si>
  <si>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</si>
  <si>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</si>
  <si>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</si>
  <si>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</si>
  <si>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</si>
  <si>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</si>
  <si>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</si>
  <si>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</si>
  <si>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</si>
  <si>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</si>
  <si>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</si>
  <si>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</si>
  <si>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</si>
  <si>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</si>
  <si>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</si>
  <si>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</si>
  <si>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</si>
  <si>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</si>
  <si>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</si>
  <si>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</si>
  <si>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</si>
  <si>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</si>
  <si>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</si>
  <si>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</si>
  <si>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</si>
  <si>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</si>
  <si>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</si>
  <si>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</si>
  <si>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</si>
  <si>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</si>
  <si>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</si>
  <si>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</si>
  <si>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</si>
  <si>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</si>
  <si>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</si>
  <si>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</si>
  <si>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</si>
  <si>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</si>
  <si>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</si>
  <si>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</si>
  <si>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</si>
  <si>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</si>
  <si>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</si>
  <si>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</si>
  <si>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</si>
  <si>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</si>
  <si>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</si>
  <si>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</si>
  <si>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</si>
  <si>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</si>
  <si>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</si>
  <si>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</si>
  <si>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</si>
  <si>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</si>
  <si>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</si>
  <si>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</si>
  <si>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</si>
  <si>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</si>
  <si>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</si>
  <si>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</si>
  <si>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</si>
  <si>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</si>
  <si>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</si>
  <si>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</si>
  <si>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</si>
  <si>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</si>
  <si>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</si>
  <si>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</si>
  <si>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</si>
  <si>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</si>
  <si>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</si>
  <si>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</si>
  <si>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</si>
  <si>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</si>
  <si>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</si>
  <si>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</si>
  <si>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</si>
  <si>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</si>
  <si>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</si>
  <si>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</si>
  <si>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</si>
  <si>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</si>
  <si>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</si>
  <si>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</si>
  <si>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</si>
  <si>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</si>
  <si>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</si>
  <si>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</si>
  <si>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</si>
  <si>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</si>
  <si>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</si>
  <si>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</si>
  <si>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</si>
  <si>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</si>
  <si>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</si>
  <si>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</si>
  <si>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</si>
  <si>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</si>
  <si>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</si>
  <si>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</si>
  <si>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</si>
  <si>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</si>
  <si>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</si>
  <si>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</si>
  <si>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</si>
  <si>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</si>
  <si>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</si>
  <si>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</si>
  <si>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</si>
  <si>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</si>
  <si>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</si>
  <si>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</si>
  <si>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</si>
  <si>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</si>
  <si>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</si>
  <si>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</si>
  <si>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</si>
  <si>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</si>
  <si>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</si>
  <si>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</si>
  <si>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</si>
  <si>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</si>
  <si>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</si>
  <si>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</si>
  <si>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</si>
  <si>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</si>
  <si>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</si>
  <si>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</si>
  <si>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</si>
  <si>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</si>
  <si>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</si>
  <si>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</si>
  <si>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</si>
  <si>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</si>
  <si>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</si>
  <si>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</si>
  <si>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</si>
  <si>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</si>
  <si>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</si>
  <si>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</si>
  <si>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</si>
  <si>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</si>
  <si>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</si>
  <si>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</si>
  <si>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</si>
  <si>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</si>
  <si>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</si>
  <si>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</si>
  <si>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</si>
  <si>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</si>
  <si>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</si>
  <si>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</si>
  <si>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</si>
  <si>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</si>
  <si>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</si>
  <si>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</si>
  <si>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</si>
  <si>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</si>
  <si>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</si>
  <si>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</si>
  <si>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</si>
  <si>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</si>
  <si>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</si>
  <si>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</si>
  <si>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</si>
  <si>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</si>
  <si>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</si>
  <si>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</si>
  <si>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</si>
  <si>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</si>
  <si>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</si>
  <si>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</si>
  <si>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</si>
  <si>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</si>
  <si>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</si>
  <si>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</si>
  <si>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</si>
  <si>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</si>
  <si>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</si>
  <si>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</si>
  <si>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</si>
  <si>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</si>
  <si>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</si>
  <si>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</si>
  <si>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</si>
  <si>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</si>
  <si>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</si>
  <si>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</si>
  <si>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</si>
  <si>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</si>
  <si>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</si>
  <si>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</si>
  <si>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</si>
  <si>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</si>
  <si>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</si>
  <si>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</si>
  <si>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</si>
  <si>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</si>
  <si>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</si>
  <si>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</si>
  <si>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</si>
  <si>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</si>
  <si>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</si>
  <si>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</si>
  <si>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</si>
  <si>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</si>
  <si>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</si>
  <si>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</si>
  <si>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</si>
  <si>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</si>
  <si>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</si>
  <si>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</si>
  <si>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</si>
  <si>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</si>
  <si>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</si>
  <si>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</si>
  <si>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</si>
  <si>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</si>
  <si>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</si>
  <si>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</si>
  <si>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</si>
  <si>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</si>
  <si>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</si>
  <si>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</si>
  <si>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</si>
  <si>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</si>
  <si>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</si>
  <si>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</si>
  <si>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</si>
  <si>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</si>
  <si>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</si>
  <si>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</si>
  <si>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</si>
  <si>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</si>
  <si>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</si>
  <si>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</si>
  <si>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</si>
  <si>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</si>
  <si>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</si>
  <si>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</si>
  <si>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</si>
  <si>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</si>
  <si>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</si>
  <si>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</si>
  <si>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</si>
  <si>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</si>
  <si>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</si>
  <si>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</si>
  <si>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</si>
  <si>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</si>
  <si>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</si>
  <si>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</si>
  <si>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</si>
  <si>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</si>
  <si>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</si>
  <si>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</si>
  <si>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</si>
  <si>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</si>
  <si>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</si>
  <si>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</si>
  <si>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</si>
  <si>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</si>
  <si>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</si>
  <si>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</si>
  <si>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</si>
  <si>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</si>
  <si>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</si>
  <si>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</si>
  <si>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</si>
  <si>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</si>
  <si>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</si>
  <si>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</si>
  <si>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</si>
  <si>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</si>
  <si>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</si>
  <si>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</si>
  <si>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</si>
  <si>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</si>
  <si>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</si>
  <si>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</si>
  <si>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</si>
  <si>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</si>
  <si>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</si>
  <si>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</si>
  <si>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</si>
  <si>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</si>
  <si>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</si>
  <si>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</si>
  <si>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</si>
  <si>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</si>
  <si>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</si>
  <si>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</si>
  <si>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</si>
  <si>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</si>
  <si>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</si>
  <si>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</si>
  <si>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</si>
  <si>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</si>
  <si>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</si>
  <si>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</si>
  <si>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</si>
  <si>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</si>
  <si>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</si>
  <si>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</si>
  <si>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</si>
  <si>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</si>
  <si>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</si>
  <si>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</si>
  <si>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</si>
  <si>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</si>
  <si>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</si>
  <si>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</si>
  <si>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</si>
  <si>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</si>
  <si>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</si>
  <si>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</si>
  <si>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</si>
  <si>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</si>
  <si>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</si>
  <si>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</si>
  <si>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</si>
  <si>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</si>
  <si>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</si>
  <si>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</si>
  <si>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</si>
  <si>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</si>
  <si>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</si>
  <si>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</si>
  <si>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</si>
  <si>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</si>
  <si>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</si>
  <si>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</si>
  <si>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</si>
  <si>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</si>
  <si>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</si>
  <si>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</si>
  <si>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</si>
  <si>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</si>
  <si>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</si>
  <si>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</si>
  <si>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</si>
  <si>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</si>
  <si>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</si>
  <si>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</si>
  <si>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</si>
  <si>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</si>
  <si>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</si>
  <si>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</si>
  <si>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</si>
  <si>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</si>
  <si>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</si>
  <si>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</si>
  <si>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</si>
  <si>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</si>
  <si>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</si>
  <si>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</si>
  <si>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</si>
  <si>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</si>
  <si>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</si>
  <si>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</si>
  <si>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</si>
  <si>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</si>
  <si>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</si>
  <si>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</si>
  <si>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</si>
  <si>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</si>
  <si>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</si>
  <si>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</si>
  <si>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</si>
  <si>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</si>
  <si>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</si>
  <si>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</si>
  <si>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</si>
  <si>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</si>
  <si>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</si>
  <si>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</si>
  <si>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</si>
  <si>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</si>
  <si>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</si>
  <si>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</si>
  <si>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</si>
  <si>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</si>
  <si>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</si>
  <si>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</si>
  <si>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</si>
  <si>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</si>
  <si>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</si>
  <si>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</si>
  <si>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</si>
  <si>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</si>
  <si>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</si>
  <si>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</si>
  <si>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</si>
  <si>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</si>
  <si>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</si>
  <si>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</si>
  <si>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</si>
  <si>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</si>
  <si>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</si>
  <si>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</si>
  <si>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</si>
  <si>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</si>
  <si>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</si>
  <si>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</si>
  <si>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</si>
  <si>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</si>
  <si>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</si>
  <si>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</si>
  <si>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</si>
  <si>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</si>
  <si>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</si>
  <si>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</si>
  <si>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</si>
  <si>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</si>
  <si>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</si>
  <si>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</si>
  <si>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</si>
  <si>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</si>
  <si>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</si>
  <si>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</si>
  <si>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</si>
  <si>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</si>
  <si>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</si>
  <si>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</si>
  <si>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</si>
  <si>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</si>
  <si>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</si>
  <si>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</si>
  <si>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</si>
  <si>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</si>
  <si>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</si>
  <si>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</si>
  <si>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</si>
  <si>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</si>
  <si>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</si>
  <si>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</si>
  <si>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</si>
  <si>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</si>
  <si>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</si>
  <si>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</si>
  <si>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</si>
  <si>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</si>
  <si>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</si>
  <si>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</si>
  <si>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</si>
  <si>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</si>
  <si>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</si>
  <si>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</si>
  <si>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</si>
  <si>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</si>
  <si>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</si>
  <si>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</si>
  <si>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</si>
  <si>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</si>
  <si>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</si>
  <si>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</si>
  <si>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</si>
  <si>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</si>
  <si>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</si>
  <si>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</si>
  <si>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</si>
  <si>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</si>
  <si>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</si>
  <si>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</si>
  <si>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</si>
  <si>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</si>
  <si>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</si>
  <si>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</si>
  <si>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</si>
  <si>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</si>
  <si>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</si>
  <si>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</si>
  <si>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</si>
  <si>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</si>
  <si>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</si>
  <si>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</si>
  <si>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</si>
  <si>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</si>
  <si>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</si>
  <si>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</si>
  <si>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</si>
  <si>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</si>
  <si>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</si>
  <si>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</si>
  <si>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</si>
  <si>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</si>
  <si>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</si>
  <si>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</si>
  <si>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</si>
  <si>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</si>
  <si>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</si>
  <si>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</si>
  <si>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</si>
  <si>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</si>
  <si>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</si>
  <si>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</si>
  <si>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</si>
  <si>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</si>
  <si>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</si>
  <si>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</si>
  <si>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</si>
  <si>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</si>
  <si>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</si>
  <si>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</si>
  <si>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</si>
  <si>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</si>
  <si>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</si>
  <si>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</si>
  <si>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</si>
  <si>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</si>
  <si>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</si>
  <si>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</si>
  <si>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</si>
  <si>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</si>
  <si>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</si>
  <si>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</si>
  <si>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</si>
  <si>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</si>
  <si>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</si>
  <si>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</si>
  <si>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</si>
  <si>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</si>
  <si>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</si>
  <si>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</si>
  <si>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</si>
  <si>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</si>
  <si>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</si>
  <si>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</si>
  <si>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</si>
  <si>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</si>
  <si>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</si>
  <si>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</si>
  <si>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</si>
  <si>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</si>
  <si>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</si>
  <si>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</si>
  <si>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</si>
  <si>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</si>
  <si>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</si>
  <si>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</si>
  <si>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</si>
  <si>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</si>
  <si>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</si>
  <si>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</si>
  <si>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</si>
  <si>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</si>
  <si>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</si>
  <si>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</si>
  <si>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</si>
  <si>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</si>
  <si>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</si>
  <si>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</si>
  <si>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</si>
  <si>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</si>
  <si>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</si>
  <si>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</si>
  <si>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</si>
  <si>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</si>
  <si>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</si>
  <si>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</si>
  <si>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</si>
  <si>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</si>
  <si>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</si>
  <si>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</si>
  <si>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</si>
  <si>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</si>
  <si>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</si>
  <si>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</si>
  <si>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</si>
  <si>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</si>
  <si>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</si>
  <si>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</si>
  <si>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</si>
  <si>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</si>
  <si>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</si>
  <si>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</si>
  <si>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</si>
  <si>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</si>
  <si>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</si>
  <si>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</si>
  <si>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</si>
  <si>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</si>
  <si>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</si>
  <si>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</si>
  <si>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</si>
  <si>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</si>
  <si>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</si>
  <si>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</si>
  <si>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</si>
  <si>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</si>
  <si>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</si>
  <si>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</si>
  <si>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</si>
  <si>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</si>
  <si>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</si>
  <si>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</si>
  <si>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</si>
  <si>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</si>
  <si>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</si>
  <si>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</si>
  <si>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</si>
  <si>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</si>
  <si>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</si>
  <si>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</si>
  <si>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</si>
  <si>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</si>
  <si>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</si>
  <si>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</si>
  <si>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</si>
  <si>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</si>
  <si>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</si>
  <si>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</si>
  <si>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</si>
  <si>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</si>
  <si>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</si>
  <si>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</si>
  <si>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</si>
  <si>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</si>
  <si>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</si>
  <si>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</si>
  <si>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</si>
  <si>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</si>
  <si>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</si>
  <si>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</si>
  <si>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</si>
  <si>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</si>
  <si>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</si>
  <si>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</si>
  <si>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</si>
  <si>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</si>
  <si>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</si>
  <si>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</si>
  <si>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</si>
  <si>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</si>
  <si>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</si>
  <si>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</si>
  <si>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</si>
  <si>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</si>
  <si>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</si>
  <si>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</si>
  <si>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</si>
  <si>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</si>
  <si>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</si>
  <si>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</si>
  <si>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</si>
  <si>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</si>
  <si>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</si>
  <si>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</si>
  <si>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</si>
  <si>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</si>
  <si>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</si>
  <si>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</si>
  <si>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</si>
  <si>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</si>
  <si>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</si>
  <si>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</si>
  <si>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</si>
  <si>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</si>
  <si>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</si>
  <si>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</si>
  <si>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</si>
  <si>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</si>
  <si>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</si>
  <si>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</si>
  <si>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</si>
  <si>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</si>
  <si>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</si>
  <si>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</si>
  <si>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</si>
  <si>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</si>
  <si>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</si>
  <si>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</si>
  <si>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</si>
  <si>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</si>
  <si>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</si>
  <si>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</si>
  <si>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</si>
  <si>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</si>
  <si>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</si>
  <si>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</si>
  <si>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</si>
  <si>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</si>
  <si>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</si>
  <si>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</si>
  <si>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</si>
  <si>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</si>
  <si>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</si>
  <si>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</si>
  <si>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</si>
  <si>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</si>
  <si>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</si>
  <si>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</si>
  <si>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</si>
  <si>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</si>
  <si>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</si>
  <si>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</si>
  <si>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</si>
  <si>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</si>
  <si>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</si>
  <si>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</si>
  <si>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</si>
  <si>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</si>
  <si>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</si>
  <si>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</si>
  <si>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</si>
  <si>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</si>
  <si>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</si>
  <si>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</si>
  <si>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</si>
  <si>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</si>
  <si>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</si>
  <si>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</si>
  <si>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</si>
  <si>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</si>
  <si>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</si>
  <si>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</si>
  <si>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</si>
  <si>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</si>
  <si>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</si>
  <si>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</si>
  <si>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</si>
  <si>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</si>
  <si>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</si>
  <si>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</si>
  <si>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</si>
  <si>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</si>
  <si>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</si>
  <si>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</si>
  <si>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</si>
  <si>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</si>
  <si>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</si>
  <si>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</si>
  <si>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</si>
  <si>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</si>
  <si>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</si>
  <si>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</si>
  <si>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</si>
  <si>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</si>
  <si>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</si>
  <si>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</si>
  <si>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</si>
  <si>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</si>
  <si>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</si>
  <si>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</si>
  <si>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</si>
  <si>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</si>
  <si>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</si>
  <si>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</si>
  <si>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</si>
  <si>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</si>
  <si>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</si>
  <si>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</si>
  <si>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</si>
  <si>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</si>
  <si>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</si>
  <si>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</si>
  <si>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</si>
  <si>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</si>
  <si>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</si>
  <si>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</si>
  <si>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</si>
  <si>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</si>
  <si>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</si>
  <si>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</si>
  <si>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</si>
  <si>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</si>
  <si>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</si>
  <si>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</si>
  <si>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</si>
  <si>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</si>
  <si>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</si>
  <si>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</si>
  <si>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</si>
  <si>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</si>
  <si>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</si>
  <si>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</si>
  <si>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</si>
  <si>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</si>
  <si>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</si>
  <si>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</si>
  <si>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</si>
  <si>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</si>
  <si>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</si>
  <si>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</si>
  <si>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</si>
  <si>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</si>
  <si>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</si>
  <si>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</si>
  <si>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</si>
  <si>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</si>
  <si>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</si>
  <si>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</si>
  <si>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</si>
  <si>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</si>
  <si>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</si>
  <si>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</si>
  <si>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</si>
  <si>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</si>
  <si>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</si>
  <si>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</si>
  <si>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</si>
  <si>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</si>
  <si>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</si>
  <si>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</si>
  <si>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</si>
  <si>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</si>
  <si>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</si>
  <si>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</si>
  <si>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</si>
  <si>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</si>
  <si>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</si>
  <si>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</si>
  <si>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</si>
  <si>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</si>
  <si>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</si>
  <si>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</si>
  <si>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</si>
  <si>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</si>
  <si>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</si>
  <si>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</si>
  <si>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</si>
  <si>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</si>
  <si>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</si>
  <si>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</si>
  <si>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</si>
  <si>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</si>
  <si>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</si>
  <si>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</si>
  <si>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</si>
  <si>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</si>
  <si>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</si>
  <si>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</si>
  <si>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</si>
  <si>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</si>
  <si>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</si>
  <si>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</si>
  <si>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</si>
  <si>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</si>
  <si>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</si>
  <si>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</si>
  <si>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</si>
  <si>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</si>
  <si>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</si>
  <si>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</si>
  <si>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</si>
  <si>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</si>
  <si>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</si>
  <si>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</si>
  <si>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</si>
  <si>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</si>
  <si>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</si>
  <si>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</si>
  <si>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</si>
  <si>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</si>
  <si>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</si>
  <si>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</si>
  <si>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</si>
  <si>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</si>
  <si>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</si>
  <si>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</si>
  <si>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</si>
  <si>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</si>
  <si>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</si>
  <si>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</si>
  <si>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</si>
  <si>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</si>
  <si>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</si>
  <si>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</si>
  <si>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</si>
  <si>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</si>
  <si>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</si>
  <si>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</si>
  <si>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</si>
  <si>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</si>
  <si>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</si>
  <si>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</si>
  <si>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</si>
  <si>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</si>
  <si>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</si>
  <si>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</si>
  <si>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</si>
  <si>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</si>
  <si>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</si>
  <si>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</si>
  <si>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</si>
  <si>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</si>
  <si>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</si>
  <si>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</si>
  <si>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</si>
  <si>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</si>
  <si>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</si>
  <si>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</si>
  <si>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</si>
  <si>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</si>
  <si>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</si>
  <si>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</si>
  <si>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</si>
  <si>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</si>
  <si>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</si>
  <si>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</si>
  <si>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</si>
  <si>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</si>
  <si>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</si>
  <si>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</si>
  <si>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</si>
  <si>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</si>
  <si>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</si>
  <si>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</si>
  <si>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</si>
  <si>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</si>
  <si>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</si>
  <si>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</si>
  <si>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</si>
  <si>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</si>
  <si>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</si>
  <si>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</si>
  <si>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</si>
  <si>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</si>
  <si>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</si>
  <si>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</si>
  <si>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</si>
  <si>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</si>
  <si>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</si>
  <si>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</si>
  <si>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</si>
  <si>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</si>
  <si>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</si>
  <si>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</si>
  <si>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</si>
  <si>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</si>
  <si>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</si>
  <si>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</si>
  <si>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</si>
  <si>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</si>
  <si>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</si>
  <si>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</si>
  <si>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</si>
  <si>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</si>
  <si>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</si>
  <si>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</si>
  <si>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</si>
  <si>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</si>
  <si>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</si>
  <si>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</si>
  <si>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</si>
  <si>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</si>
  <si>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</si>
  <si>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</si>
  <si>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</si>
  <si>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</si>
  <si>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</si>
  <si>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</si>
  <si>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</si>
  <si>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</si>
  <si>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</si>
  <si>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</si>
  <si>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</si>
  <si>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</si>
  <si>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</si>
  <si>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</si>
  <si>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</si>
  <si>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</si>
  <si>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</si>
  <si>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</si>
  <si>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</si>
  <si>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</si>
  <si>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</si>
  <si>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</si>
  <si>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</si>
  <si>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</si>
  <si>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</si>
  <si>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</si>
  <si>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</si>
  <si>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</si>
  <si>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</si>
  <si>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</si>
  <si>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</si>
  <si>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</si>
  <si>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</si>
  <si>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</si>
  <si>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</si>
  <si>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</si>
  <si>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</si>
  <si>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</si>
  <si>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</si>
  <si>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</si>
  <si>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</si>
  <si>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</si>
  <si>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</si>
  <si>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</si>
  <si>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</si>
  <si>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</si>
  <si>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</si>
  <si>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</si>
  <si>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</si>
  <si>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</si>
  <si>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</si>
  <si>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</si>
  <si>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</si>
  <si>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</si>
  <si>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</si>
  <si>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</si>
  <si>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</si>
  <si>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</si>
  <si>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</si>
  <si>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</si>
  <si>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</si>
  <si>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</si>
  <si>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</si>
  <si>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</si>
  <si>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</si>
  <si>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</si>
  <si>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</si>
  <si>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</si>
  <si>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</si>
  <si>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</si>
  <si>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</si>
  <si>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</si>
  <si>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</si>
  <si>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</si>
  <si>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</si>
  <si>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</si>
  <si>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</si>
  <si>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</si>
  <si>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</si>
  <si>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</si>
  <si>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</si>
  <si>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</si>
  <si>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</si>
  <si>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</si>
  <si>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</si>
  <si>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</si>
  <si>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</si>
  <si>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</si>
  <si>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</si>
  <si>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</si>
  <si>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</si>
  <si>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</si>
  <si>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</si>
  <si>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</si>
  <si>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</si>
  <si>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</si>
  <si>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</si>
  <si>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</si>
  <si>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</si>
  <si>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</si>
  <si>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</si>
  <si>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</si>
  <si>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</si>
  <si>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</si>
  <si>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</si>
  <si>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</si>
  <si>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</si>
  <si>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</si>
  <si>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</si>
  <si>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</si>
  <si>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</si>
  <si>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</si>
  <si>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</si>
  <si>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</si>
  <si>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</si>
  <si>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</si>
  <si>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</si>
  <si>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</si>
  <si>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</si>
  <si>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</si>
  <si>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</si>
  <si>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</si>
  <si>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</si>
  <si>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</si>
  <si>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</si>
  <si>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</si>
  <si>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</si>
  <si>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</si>
  <si>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</si>
  <si>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</si>
  <si>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</si>
  <si>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</si>
  <si>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</si>
  <si>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</si>
  <si>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</si>
  <si>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</si>
  <si>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</si>
  <si>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</si>
  <si>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</si>
  <si>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</si>
  <si>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</si>
  <si>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</si>
  <si>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</si>
  <si>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</si>
  <si>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</si>
  <si>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</si>
  <si>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</si>
  <si>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</si>
  <si>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</si>
  <si>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</si>
  <si>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</si>
  <si>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</si>
  <si>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</si>
  <si>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</si>
  <si>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</si>
  <si>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</si>
  <si>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</si>
  <si>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</si>
  <si>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</si>
  <si>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</si>
  <si>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</si>
  <si>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</si>
  <si>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</si>
  <si>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</si>
  <si>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</si>
  <si>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</si>
  <si>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</si>
  <si>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</si>
  <si>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</si>
  <si>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</si>
  <si>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</si>
  <si>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</si>
  <si>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</si>
  <si>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</si>
  <si>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</si>
  <si>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</si>
  <si>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</si>
  <si>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</si>
  <si>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</si>
  <si>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</si>
  <si>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</si>
  <si>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</si>
  <si>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</si>
  <si>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</si>
  <si>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</si>
  <si>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</si>
  <si>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</si>
  <si>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</si>
  <si>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</si>
  <si>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</si>
  <si>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</si>
  <si>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</si>
  <si>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</si>
  <si>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</si>
  <si>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</si>
  <si>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</si>
  <si>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</si>
  <si>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</si>
  <si>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</si>
  <si>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</si>
  <si>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</si>
  <si>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</si>
  <si>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</si>
  <si>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</si>
  <si>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</si>
  <si>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</si>
  <si>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</si>
  <si>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</si>
  <si>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</si>
  <si>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</si>
  <si>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</si>
  <si>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</si>
  <si>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</si>
  <si>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</si>
  <si>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</si>
  <si>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</si>
  <si>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</si>
  <si>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</si>
  <si>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</si>
  <si>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</si>
  <si>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</si>
  <si>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</si>
  <si>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</si>
  <si>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</si>
  <si>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</si>
  <si>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</si>
  <si>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</si>
  <si>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</si>
  <si>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</si>
  <si>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</si>
  <si>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</si>
  <si>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</si>
  <si>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</si>
  <si>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</si>
  <si>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</si>
  <si>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</si>
  <si>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</si>
  <si>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</si>
  <si>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</si>
  <si>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</si>
  <si>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</si>
  <si>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</si>
  <si>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</si>
  <si>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</si>
  <si>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</si>
  <si>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</si>
  <si>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</si>
  <si>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</si>
  <si>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</si>
  <si>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</si>
  <si>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</si>
  <si>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</si>
  <si>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</si>
  <si>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</si>
  <si>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</si>
  <si>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</si>
  <si>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</si>
  <si>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</si>
  <si>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</si>
  <si>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</si>
  <si>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</si>
  <si>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</si>
  <si>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</si>
  <si>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</si>
  <si>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</si>
  <si>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</si>
  <si>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</si>
  <si>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</si>
  <si>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</si>
  <si>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</si>
  <si>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</si>
  <si>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</si>
  <si>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</si>
  <si>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</si>
  <si>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</si>
  <si>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</si>
  <si>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</si>
  <si>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</si>
  <si>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</si>
  <si>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</si>
  <si>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</si>
  <si>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</si>
  <si>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</si>
  <si>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</si>
  <si>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</si>
  <si>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</si>
  <si>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</si>
  <si>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</si>
  <si>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</si>
  <si>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</si>
  <si>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</si>
  <si>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</si>
  <si>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</si>
  <si>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</si>
  <si>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</si>
  <si>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</si>
  <si>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</si>
  <si>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</si>
  <si>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</si>
  <si>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</si>
  <si>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</si>
  <si>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</si>
  <si>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</si>
  <si>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</si>
  <si>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</si>
  <si>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</si>
  <si>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</si>
  <si>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</si>
  <si>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</si>
  <si>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</si>
  <si>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</si>
  <si>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</si>
  <si>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</si>
  <si>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</si>
  <si>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</si>
  <si>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</si>
  <si>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</si>
  <si>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</si>
  <si>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</si>
  <si>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</si>
  <si>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</si>
  <si>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</si>
  <si>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</si>
  <si>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</si>
  <si>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</si>
  <si>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</si>
  <si>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</si>
  <si>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</si>
  <si>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</si>
  <si>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</si>
  <si>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</si>
  <si>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</si>
  <si>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</si>
  <si>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</si>
  <si>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</si>
  <si>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</si>
  <si>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</si>
  <si>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</si>
  <si>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</si>
  <si>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</si>
  <si>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</si>
  <si>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</si>
  <si>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</si>
  <si>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</si>
  <si>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</si>
  <si>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</si>
  <si>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</si>
  <si>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</si>
  <si>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</si>
  <si>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</si>
  <si>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</si>
  <si>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</si>
  <si>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</si>
  <si>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</si>
  <si>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</si>
  <si>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</si>
  <si>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</si>
  <si>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</si>
  <si>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</si>
  <si>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</si>
  <si>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</si>
  <si>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</si>
  <si>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</si>
  <si>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</si>
  <si>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</si>
  <si>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</si>
  <si>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</si>
  <si>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</si>
  <si>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</si>
  <si>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</si>
  <si>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</si>
  <si>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</si>
  <si>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</si>
  <si>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</si>
  <si>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</si>
  <si>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</si>
  <si>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</si>
  <si>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</si>
  <si>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</si>
  <si>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</si>
  <si>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</si>
  <si>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</si>
  <si>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</si>
  <si>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</si>
  <si>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</si>
  <si>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</si>
  <si>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</si>
  <si>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</si>
  <si>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</si>
  <si>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</si>
  <si>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</si>
  <si>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</si>
  <si>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</si>
  <si>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</si>
  <si>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</si>
  <si>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</si>
  <si>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</si>
  <si>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</si>
  <si>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</si>
  <si>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</si>
  <si>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</si>
  <si>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</si>
  <si>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</si>
  <si>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</si>
  <si>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</si>
  <si>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</si>
  <si>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</si>
  <si>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</si>
  <si>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</si>
  <si>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</si>
  <si>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</si>
  <si>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</si>
  <si>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</si>
  <si>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</si>
  <si>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</si>
  <si>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</si>
  <si>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</si>
  <si>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</si>
  <si>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</si>
  <si>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</si>
  <si>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</si>
  <si>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</si>
  <si>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</si>
  <si>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</si>
  <si>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</si>
  <si>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</si>
  <si>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</si>
  <si>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</si>
  <si>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</si>
  <si>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</si>
  <si>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</si>
  <si>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</si>
  <si>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</si>
  <si>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</si>
  <si>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</si>
  <si>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</si>
  <si>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</si>
  <si>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</si>
  <si>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</si>
  <si>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</si>
  <si>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</si>
  <si>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</si>
  <si>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</si>
  <si>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</si>
  <si>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</si>
  <si>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</si>
  <si>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</si>
  <si>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</si>
  <si>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</si>
  <si>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</si>
  <si>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</si>
  <si>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</si>
  <si>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</si>
  <si>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</si>
  <si>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</si>
  <si>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</si>
  <si>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</si>
  <si>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</si>
  <si>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</si>
  <si>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</si>
  <si>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</si>
  <si>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</si>
  <si>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</si>
  <si>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</si>
  <si>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</si>
  <si>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</si>
  <si>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</si>
  <si>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</si>
  <si>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</si>
  <si>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</si>
  <si>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</si>
  <si>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</si>
  <si>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</si>
  <si>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</si>
  <si>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</si>
  <si>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</si>
  <si>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</si>
  <si>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</si>
  <si>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</si>
  <si>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</si>
  <si>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</si>
  <si>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</si>
  <si>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</si>
  <si>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</si>
  <si>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</si>
  <si>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</si>
  <si>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</si>
  <si>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</si>
  <si>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</si>
  <si>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</si>
  <si>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</si>
  <si>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</si>
  <si>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</si>
  <si>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</si>
  <si>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</si>
  <si>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</si>
  <si>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</si>
  <si>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</si>
  <si>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</si>
  <si>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</si>
  <si>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</si>
  <si>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</si>
  <si>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</si>
  <si>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</si>
  <si>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</si>
  <si>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</si>
  <si>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</si>
  <si>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</si>
  <si>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</si>
  <si>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</si>
  <si>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</si>
  <si>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</si>
  <si>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</si>
  <si>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</si>
  <si>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</si>
  <si>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</si>
  <si>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</si>
  <si>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</si>
  <si>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</si>
  <si>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</si>
  <si>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</si>
  <si>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</si>
  <si>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</si>
  <si>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</si>
  <si>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</si>
  <si>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</si>
  <si>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</si>
  <si>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</si>
  <si>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</si>
  <si>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</si>
  <si>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</si>
  <si>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</si>
  <si>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</si>
  <si>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</si>
  <si>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</si>
  <si>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</si>
  <si>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</si>
  <si>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</si>
  <si>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</si>
  <si>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</si>
  <si>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</si>
  <si>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</si>
  <si>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</si>
  <si>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</si>
  <si>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</si>
  <si>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</si>
  <si>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</si>
  <si>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</si>
  <si>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</si>
  <si>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</si>
  <si>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</si>
  <si>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</si>
  <si>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</si>
  <si>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</si>
  <si>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</si>
  <si>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</si>
  <si>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</si>
  <si>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</si>
  <si>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</si>
  <si>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</si>
  <si>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</si>
  <si>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</si>
  <si>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</si>
  <si>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</si>
  <si>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</si>
  <si>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</si>
  <si>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</si>
  <si>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</si>
  <si>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</si>
  <si>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</si>
  <si>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</si>
  <si>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</si>
  <si>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</si>
  <si>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</si>
  <si>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</si>
  <si>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</si>
  <si>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</si>
  <si>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</si>
  <si>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</si>
  <si>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</si>
  <si>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</si>
  <si>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</si>
  <si>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</si>
  <si>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</si>
  <si>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</si>
  <si>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</si>
  <si>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</si>
  <si>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</si>
  <si>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</si>
  <si>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</si>
  <si>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</si>
  <si>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</si>
  <si>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</si>
  <si>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</si>
  <si>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</si>
  <si>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</si>
  <si>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</si>
  <si>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</si>
  <si>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</si>
  <si>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</si>
  <si>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</si>
  <si>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</si>
  <si>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</si>
  <si>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</si>
  <si>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</si>
  <si>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</si>
  <si>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</si>
  <si>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</si>
  <si>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</si>
  <si>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</si>
  <si>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</si>
  <si>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</si>
  <si>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</si>
  <si>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</si>
  <si>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</si>
  <si>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</si>
  <si>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</si>
  <si>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</si>
  <si>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</si>
  <si>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</si>
  <si>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</si>
  <si>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</si>
  <si>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</si>
  <si>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</si>
  <si>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</si>
  <si>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</si>
  <si>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</si>
  <si>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</si>
  <si>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</si>
  <si>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</si>
  <si>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</si>
  <si>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</si>
  <si>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</si>
  <si>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</si>
  <si>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</si>
  <si>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</si>
  <si>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</si>
  <si>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</si>
  <si>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</si>
  <si>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</si>
  <si>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</si>
  <si>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</si>
  <si>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</si>
  <si>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</si>
  <si>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</si>
  <si>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</si>
  <si>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</si>
  <si>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</si>
  <si>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</si>
  <si>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</si>
  <si>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</si>
  <si>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</si>
  <si>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</si>
  <si>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</si>
  <si>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</si>
  <si>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</si>
  <si>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</si>
  <si>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</si>
  <si>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</si>
  <si>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</si>
  <si>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</si>
  <si>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</si>
  <si>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</si>
  <si>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</si>
  <si>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</si>
  <si>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</si>
  <si>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</si>
  <si>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</si>
  <si>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</si>
  <si>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</si>
  <si>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</si>
  <si>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</si>
  <si>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</si>
  <si>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</si>
  <si>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</si>
  <si>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</si>
  <si>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</si>
  <si>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</si>
  <si>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</si>
  <si>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</si>
  <si>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</si>
  <si>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</si>
  <si>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</si>
  <si>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</si>
  <si>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</si>
  <si>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</si>
  <si>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</si>
  <si>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</si>
  <si>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</si>
  <si>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</si>
  <si>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</si>
  <si>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</si>
  <si>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</si>
  <si>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</si>
  <si>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</si>
  <si>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</si>
  <si>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</si>
  <si>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</si>
  <si>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</si>
  <si>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</si>
  <si>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</si>
  <si>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</si>
  <si>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</si>
  <si>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</si>
  <si>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</si>
  <si>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</si>
  <si>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</si>
  <si>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</si>
  <si>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</si>
  <si>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</si>
  <si>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</si>
  <si>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</si>
  <si>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</si>
  <si>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</si>
  <si>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</si>
  <si>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</si>
  <si>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</si>
  <si>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</si>
  <si>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</si>
  <si>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</si>
  <si>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</si>
  <si>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</si>
  <si>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</si>
  <si>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</si>
  <si>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</si>
  <si>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</si>
  <si>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</si>
  <si>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</si>
  <si>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</si>
  <si>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</si>
  <si>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</si>
  <si>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</si>
  <si>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</si>
  <si>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</si>
  <si>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</si>
  <si>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</si>
  <si>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</si>
  <si>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</si>
  <si>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</si>
  <si>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</si>
  <si>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</si>
  <si>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</si>
  <si>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</si>
  <si>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</si>
  <si>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</si>
  <si>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</si>
  <si>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</si>
  <si>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</si>
  <si>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</si>
  <si>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</si>
  <si>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</si>
  <si>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</si>
  <si>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</si>
  <si>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</si>
  <si>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</si>
  <si>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</si>
  <si>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</si>
  <si>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</si>
  <si>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</si>
  <si>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</si>
  <si>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</si>
  <si>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</si>
  <si>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</si>
  <si>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</si>
  <si>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</si>
  <si>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</si>
  <si>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</si>
  <si>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</si>
  <si>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</si>
  <si>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</si>
  <si>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</si>
  <si>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</si>
  <si>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</si>
  <si>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</si>
  <si>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</si>
  <si>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</si>
  <si>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</si>
  <si>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</si>
  <si>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</si>
  <si>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</si>
  <si>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</si>
  <si>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</si>
  <si>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</si>
  <si>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</si>
  <si>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</si>
  <si>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</si>
  <si>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</si>
  <si>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</si>
  <si>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</si>
  <si>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</si>
  <si>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</si>
  <si>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</si>
  <si>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</si>
  <si>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</si>
  <si>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</si>
  <si>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</si>
  <si>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</si>
  <si>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</si>
  <si>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</si>
  <si>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</si>
  <si>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</si>
  <si>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</si>
  <si>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</si>
  <si>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</si>
  <si>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</si>
  <si>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</si>
  <si>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</si>
  <si>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</si>
  <si>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</si>
  <si>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</si>
  <si>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</si>
  <si>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</si>
  <si>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</si>
  <si>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</si>
  <si>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</si>
  <si>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</si>
  <si>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</si>
  <si>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</si>
  <si>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</si>
  <si>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</si>
  <si>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</si>
  <si>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</si>
  <si>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</si>
  <si>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</si>
  <si>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</si>
  <si>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</si>
  <si>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</si>
  <si>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</si>
  <si>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</si>
  <si>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</si>
  <si>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</si>
  <si>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</si>
  <si>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</si>
  <si>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</si>
  <si>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</si>
  <si>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</si>
  <si>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</si>
  <si>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</si>
  <si>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</si>
  <si>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</si>
  <si>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</si>
  <si>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</si>
  <si>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</si>
  <si>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</si>
  <si>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</si>
  <si>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</si>
  <si>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</si>
  <si>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</si>
  <si>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</si>
  <si>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</si>
  <si>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</si>
  <si>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</si>
  <si>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</si>
  <si>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</si>
  <si>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</si>
  <si>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</si>
  <si>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</si>
  <si>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</si>
  <si>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</si>
  <si>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</si>
  <si>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</si>
  <si>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</si>
  <si>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</si>
  <si>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</si>
  <si>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</si>
  <si>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</si>
  <si>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</si>
  <si>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</si>
  <si>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</si>
  <si>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</si>
  <si>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</si>
  <si>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</si>
  <si>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</si>
  <si>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</si>
  <si>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</si>
  <si>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</si>
  <si>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</si>
  <si>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</si>
  <si>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</si>
  <si>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</si>
  <si>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</si>
  <si>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</si>
  <si>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</si>
  <si>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</si>
  <si>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</si>
  <si>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</si>
  <si>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</si>
  <si>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</si>
  <si>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</si>
  <si>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</si>
  <si>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</si>
  <si>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</si>
  <si>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</si>
  <si>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</si>
  <si>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</si>
  <si>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</si>
  <si>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</si>
  <si>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</si>
  <si>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</si>
  <si>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</si>
  <si>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</si>
  <si>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</si>
  <si>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</si>
  <si>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</si>
  <si>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</si>
  <si>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</si>
  <si>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</si>
  <si>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</si>
  <si>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</si>
  <si>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</si>
  <si>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</si>
  <si>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</si>
  <si>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</si>
  <si>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</si>
  <si>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</si>
  <si>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</si>
  <si>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</si>
  <si>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</si>
  <si>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</si>
  <si>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</si>
  <si>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</si>
  <si>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</si>
  <si>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</si>
  <si>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</si>
  <si>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</si>
  <si>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</si>
  <si>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</si>
  <si>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</si>
  <si>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</si>
  <si>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</si>
  <si>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</si>
  <si>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</si>
  <si>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</si>
  <si>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</si>
  <si>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</si>
  <si>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</si>
  <si>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</si>
  <si>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</si>
  <si>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</si>
  <si>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</si>
  <si>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</si>
  <si>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</si>
  <si>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</si>
  <si>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</si>
  <si>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</si>
  <si>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</si>
  <si>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</si>
  <si>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</si>
  <si>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</si>
  <si>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</si>
  <si>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</si>
  <si>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</si>
  <si>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</si>
  <si>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</si>
  <si>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</si>
  <si>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</si>
  <si>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</si>
  <si>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</si>
  <si>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</si>
  <si>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</si>
  <si>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</si>
  <si>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</si>
  <si>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</si>
  <si>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</si>
  <si>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</si>
  <si>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</si>
  <si>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</si>
  <si>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</si>
  <si>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</si>
  <si>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</si>
  <si>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</si>
  <si>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</si>
  <si>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</si>
  <si>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</si>
  <si>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</si>
  <si>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</si>
  <si>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</si>
  <si>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</si>
  <si>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</si>
  <si>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</si>
  <si>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</si>
  <si>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</si>
  <si>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</si>
  <si>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</si>
  <si>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</si>
  <si>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</si>
  <si>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</si>
  <si>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</si>
  <si>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</si>
  <si>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</si>
  <si>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</si>
  <si>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</si>
  <si>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</si>
  <si>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</si>
  <si>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</si>
  <si>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</si>
  <si>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</si>
  <si>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</si>
  <si>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</si>
  <si>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</si>
  <si>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</si>
  <si>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</si>
  <si>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</si>
  <si>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</si>
  <si>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</si>
  <si>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</si>
  <si>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</si>
  <si>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</si>
  <si>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</si>
  <si>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</si>
  <si>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</si>
  <si>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</si>
  <si>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</si>
  <si>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</si>
  <si>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</si>
  <si>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</si>
  <si>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</si>
  <si>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</si>
  <si>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</si>
  <si>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</si>
  <si>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</si>
  <si>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</si>
  <si>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</si>
  <si>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</si>
  <si>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</si>
  <si>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</si>
  <si>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</si>
  <si>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</si>
  <si>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</si>
  <si>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</si>
  <si>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</si>
  <si>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</si>
  <si>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</si>
  <si>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</si>
  <si>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</si>
  <si>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</si>
  <si>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</si>
  <si>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</si>
  <si>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</si>
  <si>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</si>
  <si>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</si>
  <si>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</si>
  <si>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</si>
  <si>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</si>
  <si>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</si>
  <si>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</si>
  <si>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</si>
  <si>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</si>
  <si>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</si>
  <si>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</si>
  <si>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</si>
  <si>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</si>
  <si>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</si>
  <si>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</si>
  <si>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</si>
  <si>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</si>
  <si>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</si>
  <si>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</si>
  <si>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</si>
  <si>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</si>
  <si>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</si>
  <si>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</si>
  <si>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</si>
  <si>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</si>
  <si>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</si>
  <si>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</si>
  <si>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</si>
  <si>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</si>
  <si>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</si>
  <si>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</si>
  <si>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</si>
  <si>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</si>
  <si>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</si>
  <si>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</si>
  <si>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</si>
  <si>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</si>
  <si>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</si>
  <si>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</si>
  <si>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</si>
  <si>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</si>
  <si>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</si>
  <si>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</si>
  <si>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</si>
  <si>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</si>
  <si>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</si>
  <si>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</si>
  <si>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</si>
  <si>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</si>
  <si>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</si>
  <si>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</si>
  <si>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</si>
  <si>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</si>
  <si>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</si>
  <si>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</si>
  <si>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</si>
  <si>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</si>
  <si>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</si>
  <si>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</si>
  <si>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</si>
  <si>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</si>
  <si>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</si>
  <si>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</si>
  <si>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</si>
  <si>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</si>
  <si>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</si>
  <si>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</si>
  <si>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</si>
  <si>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</si>
  <si>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</si>
  <si>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</si>
  <si>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</si>
  <si>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</si>
  <si>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</si>
  <si>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</si>
  <si>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</si>
  <si>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</si>
  <si>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</si>
  <si>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</si>
  <si>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</si>
  <si>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</si>
  <si>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</si>
  <si>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</si>
  <si>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</si>
  <si>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</si>
  <si>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</si>
  <si>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</si>
  <si>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</si>
  <si>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</si>
  <si>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</si>
  <si>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</si>
  <si>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</si>
  <si>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</si>
  <si>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</si>
  <si>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</si>
  <si>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</si>
  <si>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</si>
  <si>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</si>
  <si>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</si>
  <si>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</si>
  <si>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</si>
  <si>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</si>
  <si>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</si>
  <si>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</si>
  <si>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</si>
  <si>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</si>
  <si>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</si>
  <si>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</si>
  <si>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</si>
  <si>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</si>
  <si>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</si>
  <si>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</si>
  <si>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</si>
  <si>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</si>
  <si>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</si>
  <si>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</si>
  <si>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</si>
  <si>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</si>
  <si>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</si>
  <si>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</si>
  <si>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</si>
  <si>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</si>
  <si>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</si>
  <si>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</si>
  <si>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</si>
  <si>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</si>
  <si>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</si>
  <si>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</si>
  <si>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</si>
  <si>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</si>
  <si>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</si>
  <si>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</si>
  <si>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</si>
  <si>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</si>
  <si>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</si>
  <si>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</si>
  <si>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</si>
  <si>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</si>
  <si>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</si>
  <si>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</si>
  <si>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</si>
  <si>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</si>
  <si>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</si>
  <si>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</si>
  <si>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</si>
  <si>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</si>
  <si>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</si>
  <si>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</si>
  <si>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</si>
  <si>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</si>
  <si>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</si>
  <si>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</si>
  <si>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</si>
  <si>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</si>
  <si>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</si>
  <si>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</si>
  <si>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</si>
  <si>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</si>
  <si>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</si>
  <si>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</si>
  <si>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</si>
  <si>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</si>
  <si>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</si>
  <si>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</si>
  <si>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</si>
  <si>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</si>
  <si>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</si>
  <si>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</si>
  <si>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</si>
  <si>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</si>
  <si>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</si>
  <si>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</si>
  <si>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</si>
  <si>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</si>
  <si>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</si>
  <si>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</si>
  <si>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</si>
  <si>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</si>
  <si>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</si>
  <si>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</si>
  <si>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</si>
  <si>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</si>
  <si>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</si>
  <si>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</si>
  <si>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</si>
  <si>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</si>
  <si>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</si>
  <si>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</si>
  <si>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</si>
  <si>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</si>
  <si>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</si>
  <si>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</si>
  <si>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</si>
  <si>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</si>
  <si>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</si>
  <si>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</si>
  <si>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</si>
  <si>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</si>
  <si>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</si>
  <si>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</si>
  <si>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</si>
  <si>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</si>
  <si>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</si>
  <si>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</si>
  <si>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</si>
  <si>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</si>
  <si>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</si>
  <si>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</si>
  <si>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</si>
  <si>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</si>
  <si>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</si>
  <si>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</si>
  <si>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</si>
  <si>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</si>
  <si>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</si>
  <si>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</si>
  <si>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</si>
  <si>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</si>
  <si>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</si>
  <si>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</si>
  <si>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</si>
  <si>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</si>
  <si>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</si>
  <si>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</si>
  <si>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</si>
  <si>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</si>
  <si>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</si>
  <si>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</si>
  <si>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</si>
  <si>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</si>
  <si>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</si>
  <si>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</si>
  <si>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</si>
  <si>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</si>
  <si>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</si>
  <si>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</si>
  <si>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</si>
  <si>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</si>
  <si>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</si>
  <si>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</si>
  <si>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</si>
  <si>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</si>
  <si>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</si>
  <si>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</si>
  <si>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</si>
  <si>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</si>
  <si>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</si>
  <si>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</si>
  <si>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</si>
  <si>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</si>
  <si>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</si>
  <si>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</si>
  <si>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</si>
  <si>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</si>
  <si>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</si>
  <si>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</si>
  <si>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</si>
  <si>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</si>
  <si>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</si>
  <si>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</si>
  <si>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</si>
  <si>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</si>
  <si>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</si>
  <si>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</si>
  <si>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</si>
  <si>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</si>
  <si>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</si>
  <si>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</si>
  <si>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</si>
  <si>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</si>
  <si>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</si>
  <si>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</si>
  <si>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</si>
  <si>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</si>
  <si>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</si>
  <si>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</si>
  <si>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</si>
  <si>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</si>
  <si>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</si>
  <si>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</si>
  <si>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</si>
  <si>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</si>
  <si>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</si>
  <si>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</si>
  <si>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</si>
  <si>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</si>
  <si>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</si>
  <si>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</si>
  <si>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</si>
  <si>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</si>
  <si>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</si>
  <si>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</si>
  <si>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</si>
  <si>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</si>
  <si>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</si>
  <si>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</si>
  <si>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</si>
  <si>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</si>
  <si>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</si>
  <si>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</si>
  <si>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</si>
  <si>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</si>
  <si>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</si>
  <si>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</si>
  <si>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</si>
  <si>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</si>
  <si>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</si>
  <si>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</si>
  <si>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</si>
  <si>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</si>
  <si>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</si>
  <si>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</si>
  <si>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</si>
  <si>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</si>
  <si>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</si>
  <si>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</si>
  <si>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</si>
  <si>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</si>
  <si>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</si>
  <si>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</si>
  <si>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</si>
  <si>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</si>
  <si>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</si>
  <si>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</si>
  <si>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</si>
  <si>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</si>
  <si>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</si>
  <si>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</si>
  <si>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</si>
  <si>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</si>
  <si>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</si>
  <si>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</si>
  <si>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</si>
  <si>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</si>
  <si>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</si>
  <si>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</si>
  <si>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</si>
  <si>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</si>
  <si>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</si>
  <si>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</si>
  <si>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</si>
  <si>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</si>
  <si>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</si>
  <si>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</si>
  <si>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</si>
  <si>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</si>
  <si>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</si>
  <si>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</si>
  <si>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</si>
  <si>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</si>
  <si>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</si>
  <si>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</si>
  <si>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</si>
  <si>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</si>
  <si>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</si>
  <si>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</si>
  <si>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</si>
  <si>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</si>
  <si>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</si>
  <si>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</si>
  <si>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</si>
  <si>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</si>
  <si>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</si>
  <si>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</si>
  <si>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</si>
  <si>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</si>
  <si>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</si>
  <si>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</si>
  <si>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</si>
  <si>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</si>
  <si>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</si>
  <si>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</si>
  <si>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</si>
  <si>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</si>
  <si>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</si>
  <si>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</si>
  <si>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</si>
  <si>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</si>
  <si>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</si>
  <si>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</si>
  <si>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</si>
  <si>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</si>
  <si>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</si>
  <si>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</si>
  <si>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</si>
  <si>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</si>
  <si>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</si>
  <si>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</si>
  <si>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</si>
  <si>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</si>
  <si>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</si>
  <si>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</si>
  <si>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</si>
  <si>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</si>
  <si>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</si>
  <si>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</si>
  <si>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</si>
  <si>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</si>
  <si>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</si>
  <si>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</si>
  <si>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</si>
  <si>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</si>
  <si>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</si>
  <si>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</si>
  <si>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</si>
  <si>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</si>
  <si>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</si>
  <si>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</si>
  <si>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</si>
  <si>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</si>
  <si>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</si>
  <si>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</si>
  <si>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</si>
  <si>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</si>
  <si>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</si>
  <si>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</si>
  <si>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</si>
  <si>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</si>
  <si>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</si>
  <si>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</si>
  <si>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</si>
  <si>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</si>
  <si>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</si>
  <si>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</si>
  <si>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</si>
  <si>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</si>
  <si>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</si>
  <si>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</si>
  <si>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</si>
  <si>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</si>
  <si>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</si>
  <si>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</si>
  <si>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</si>
  <si>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</si>
  <si>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</si>
  <si>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</si>
  <si>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</si>
  <si>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</si>
  <si>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</si>
  <si>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</si>
  <si>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</si>
  <si>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</si>
  <si>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</si>
  <si>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</si>
  <si>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</si>
  <si>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</si>
  <si>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</si>
  <si>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</si>
  <si>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</si>
  <si>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</si>
  <si>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</si>
  <si>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</si>
  <si>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</si>
  <si>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</si>
  <si>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</si>
  <si>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</si>
  <si>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</si>
  <si>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</si>
  <si>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</si>
  <si>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</si>
  <si>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</si>
  <si>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</si>
  <si>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</si>
  <si>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</si>
  <si>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</si>
  <si>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</si>
  <si>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</si>
  <si>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</si>
  <si>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</si>
  <si>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</si>
  <si>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</si>
  <si>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</si>
  <si>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</si>
  <si>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</si>
  <si>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</si>
  <si>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</si>
  <si>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</si>
  <si>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</si>
  <si>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</si>
  <si>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</si>
  <si>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</si>
  <si>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</si>
  <si>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</si>
  <si>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</si>
  <si>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</si>
  <si>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</si>
  <si>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</si>
  <si>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</si>
  <si>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</si>
  <si>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</si>
  <si>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</si>
  <si>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</si>
  <si>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</si>
  <si>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</si>
  <si>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</si>
  <si>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</si>
  <si>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</si>
  <si>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</si>
  <si>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</si>
  <si>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</si>
  <si>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</si>
  <si>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</si>
  <si>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</si>
  <si>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</si>
  <si>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</si>
  <si>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</si>
  <si>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</si>
  <si>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</si>
  <si>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</si>
  <si>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</si>
  <si>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</si>
  <si>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</si>
  <si>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</si>
  <si>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</si>
  <si>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</si>
  <si>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</si>
  <si>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</si>
  <si>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</si>
  <si>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</si>
  <si>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</si>
  <si>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</si>
  <si>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</si>
  <si>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</si>
  <si>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</si>
  <si>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</si>
  <si>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</si>
  <si>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</si>
  <si>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</si>
  <si>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</si>
  <si>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</si>
  <si>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</si>
  <si>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</si>
  <si>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</si>
  <si>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</si>
  <si>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</si>
  <si>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</si>
  <si>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</si>
  <si>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</si>
  <si>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</si>
  <si>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</si>
  <si>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</si>
  <si>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</si>
  <si>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</si>
  <si>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</si>
  <si>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</si>
  <si>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</si>
  <si>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</si>
  <si>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</si>
  <si>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</si>
  <si>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</si>
  <si>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</si>
  <si>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</si>
  <si>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</si>
  <si>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</si>
  <si>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</si>
  <si>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</si>
  <si>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</si>
  <si>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</si>
  <si>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</si>
  <si>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</si>
  <si>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</si>
  <si>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</si>
  <si>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</si>
  <si>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</si>
  <si>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</si>
  <si>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</si>
  <si>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</si>
  <si>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</si>
  <si>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</si>
  <si>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</si>
  <si>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</si>
  <si>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</si>
  <si>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</si>
  <si>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</si>
  <si>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</si>
  <si>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</si>
  <si>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</si>
  <si>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</si>
  <si>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</si>
  <si>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</si>
  <si>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</si>
  <si>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</si>
  <si>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</si>
  <si>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</si>
  <si>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</si>
  <si>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</si>
  <si>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</si>
  <si>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</si>
  <si>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</si>
  <si>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</si>
  <si>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</si>
  <si>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</si>
  <si>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</si>
  <si>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</si>
  <si>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</si>
  <si>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</si>
  <si>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</si>
  <si>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</si>
  <si>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</si>
  <si>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</si>
  <si>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</si>
  <si>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</si>
  <si>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</si>
  <si>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</si>
  <si>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</si>
  <si>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</si>
  <si>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</si>
  <si>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</si>
  <si>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</si>
  <si>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</si>
  <si>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</si>
  <si>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</si>
  <si>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</si>
  <si>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</si>
  <si>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</si>
  <si>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</si>
  <si>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</si>
  <si>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</si>
  <si>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</si>
  <si>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</si>
  <si>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</si>
  <si>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</si>
  <si>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</si>
  <si>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</si>
  <si>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</si>
  <si>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</si>
  <si>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</si>
  <si>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</si>
  <si>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</si>
  <si>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</si>
  <si>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</si>
  <si>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</si>
  <si>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</si>
  <si>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</si>
  <si>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</si>
  <si>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</si>
  <si>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</si>
  <si>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</si>
  <si>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</si>
  <si>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</si>
  <si>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</si>
  <si>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</si>
  <si>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</si>
  <si>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</si>
  <si>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</si>
  <si>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</si>
  <si>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</si>
  <si>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</si>
  <si>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</si>
  <si>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</si>
  <si>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</si>
  <si>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</si>
  <si>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</si>
  <si>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</si>
  <si>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</si>
  <si>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</si>
  <si>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</si>
  <si>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</si>
  <si>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</si>
  <si>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</si>
  <si>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</si>
  <si>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</si>
  <si>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</si>
  <si>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</si>
  <si>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</si>
  <si>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</si>
  <si>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</si>
  <si>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</si>
  <si>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</si>
  <si>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</si>
  <si>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</si>
  <si>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</si>
  <si>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</si>
  <si>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</si>
  <si>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</si>
  <si>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</si>
  <si>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</si>
  <si>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</si>
  <si>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</si>
  <si>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</si>
  <si>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</si>
  <si>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</si>
  <si>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</si>
  <si>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</si>
  <si>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</si>
  <si>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</si>
  <si>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</si>
  <si>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</si>
  <si>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</si>
  <si>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</si>
  <si>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</si>
  <si>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</si>
  <si>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</si>
  <si>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</si>
  <si>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</si>
  <si>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</si>
  <si>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</si>
  <si>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</si>
  <si>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</si>
  <si>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</si>
  <si>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</si>
  <si>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</si>
  <si>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</si>
  <si>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</si>
  <si>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</si>
  <si>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</si>
  <si>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</si>
  <si>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</si>
  <si>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</si>
  <si>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</si>
  <si>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</si>
  <si>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</si>
  <si>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</si>
  <si>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</si>
  <si>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</si>
  <si>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</si>
  <si>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</si>
  <si>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</si>
  <si>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</si>
  <si>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</si>
  <si>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</si>
  <si>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</si>
  <si>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</si>
  <si>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</si>
  <si>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</si>
  <si>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</si>
  <si>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</si>
  <si>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</si>
  <si>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</si>
  <si>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</si>
  <si>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</si>
  <si>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</si>
  <si>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</si>
  <si>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</si>
  <si>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</si>
  <si>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</si>
  <si>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</si>
  <si>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</si>
  <si>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</si>
  <si>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</si>
  <si>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</si>
  <si>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</si>
  <si>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</si>
  <si>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</si>
  <si>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</si>
  <si>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</si>
  <si>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</si>
  <si>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</si>
  <si>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</si>
  <si>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</si>
  <si>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</si>
  <si>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</si>
  <si>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</si>
  <si>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</si>
  <si>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</si>
  <si>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</si>
  <si>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</si>
  <si>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</si>
  <si>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</si>
  <si>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</si>
  <si>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</si>
  <si>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</si>
  <si>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</si>
  <si>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</si>
  <si>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</si>
  <si>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</si>
  <si>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</si>
  <si>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</si>
  <si>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</si>
  <si>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</si>
  <si>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</si>
  <si>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</si>
  <si>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</si>
  <si>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</si>
  <si>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</si>
  <si>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</si>
  <si>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</si>
  <si>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</si>
  <si>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</si>
  <si>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</si>
  <si>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</si>
  <si>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</si>
  <si>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</si>
  <si>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</si>
  <si>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</si>
  <si>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</si>
  <si>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</si>
  <si>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</si>
  <si>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</si>
  <si>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</si>
  <si>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</si>
  <si>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</si>
  <si>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</si>
  <si>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</si>
  <si>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</si>
  <si>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</si>
  <si>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</si>
  <si>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</si>
  <si>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</si>
  <si>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</si>
  <si>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</si>
  <si>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</si>
  <si>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</si>
  <si>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</si>
  <si>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</si>
  <si>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</si>
  <si>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</si>
  <si>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</si>
  <si>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</si>
  <si>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</si>
  <si>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</si>
  <si>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</si>
  <si>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</si>
  <si>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</si>
  <si>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</si>
  <si>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</si>
  <si>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</si>
  <si>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</si>
  <si>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</si>
  <si>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</si>
  <si>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</si>
  <si>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</si>
  <si>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</si>
  <si>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</si>
  <si>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</si>
  <si>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</si>
  <si>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</si>
  <si>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</si>
  <si>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</si>
  <si>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</si>
  <si>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</si>
  <si>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</si>
  <si>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</si>
  <si>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</si>
  <si>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</si>
  <si>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</si>
  <si>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</si>
  <si>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</si>
  <si>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</si>
  <si>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</si>
  <si>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</si>
  <si>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</si>
  <si>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</si>
  <si>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</si>
  <si>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</si>
  <si>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</si>
  <si>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</si>
  <si>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</si>
  <si>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</si>
  <si>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</si>
  <si>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</si>
  <si>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</si>
  <si>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</si>
  <si>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</si>
  <si>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</si>
  <si>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</si>
  <si>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</si>
  <si>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</si>
  <si>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</si>
  <si>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</si>
  <si>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</si>
  <si>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</si>
  <si>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</si>
  <si>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</si>
  <si>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</si>
  <si>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</si>
  <si>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</si>
  <si>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</si>
  <si>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</si>
  <si>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</si>
  <si>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</si>
  <si>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</si>
  <si>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</si>
  <si>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</si>
  <si>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</si>
  <si>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</si>
  <si>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</si>
  <si>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</si>
  <si>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</si>
  <si>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</si>
  <si>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</si>
  <si>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</si>
  <si>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</si>
  <si>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</si>
  <si>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</si>
  <si>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</si>
  <si>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</si>
  <si>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</si>
  <si>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</si>
  <si>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</si>
  <si>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</si>
  <si>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</si>
  <si>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</si>
  <si>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</si>
  <si>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</si>
  <si>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</si>
  <si>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</si>
  <si>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</si>
  <si>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</si>
  <si>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</si>
  <si>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</si>
  <si>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</si>
  <si>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</si>
  <si>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</si>
  <si>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</si>
  <si>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</si>
  <si>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</si>
  <si>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</si>
  <si>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</si>
  <si>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</si>
  <si>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</si>
  <si>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</si>
  <si>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</si>
  <si>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</si>
  <si>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</si>
  <si>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</si>
  <si>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</si>
  <si>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</si>
  <si>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</si>
  <si>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</si>
  <si>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</si>
  <si>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</si>
  <si>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</si>
  <si>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</si>
  <si>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</si>
  <si>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</si>
  <si>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</si>
  <si>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</si>
  <si>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</si>
  <si>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</si>
  <si>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</si>
  <si>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</si>
  <si>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</si>
  <si>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</si>
  <si>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</si>
  <si>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</si>
  <si>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</si>
  <si>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</si>
  <si>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</si>
  <si>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</si>
  <si>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</si>
  <si>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</si>
  <si>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</si>
  <si>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</si>
  <si>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</si>
  <si>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</si>
  <si>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</si>
  <si>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</si>
  <si>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</si>
  <si>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</si>
  <si>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</si>
  <si>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</si>
  <si>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</si>
  <si>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</si>
  <si>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</si>
  <si>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</si>
  <si>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</si>
  <si>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</si>
  <si>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</si>
  <si>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</si>
  <si>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</si>
  <si>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</si>
  <si>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</si>
  <si>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</si>
  <si>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</si>
  <si>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</si>
  <si>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</si>
  <si>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</si>
  <si>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</si>
  <si>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</si>
  <si>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</si>
  <si>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</si>
  <si>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</si>
  <si>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</si>
  <si>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</si>
  <si>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</si>
  <si>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</si>
  <si>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</si>
  <si>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</si>
  <si>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</si>
  <si>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</si>
  <si>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</si>
  <si>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</si>
  <si>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</si>
  <si>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</si>
  <si>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</si>
  <si>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</si>
  <si>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</si>
  <si>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</si>
  <si>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</si>
  <si>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</si>
  <si>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</si>
  <si>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</si>
  <si>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</si>
  <si>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</si>
  <si>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</si>
  <si>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</si>
  <si>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</si>
  <si>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</si>
  <si>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</si>
  <si>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</si>
  <si>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</si>
  <si>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</si>
  <si>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</si>
  <si>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</si>
  <si>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</si>
  <si>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</si>
  <si>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</si>
  <si>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</si>
  <si>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</si>
  <si>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</si>
  <si>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</si>
  <si>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</si>
  <si>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</si>
  <si>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</si>
  <si>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</si>
  <si>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</si>
  <si>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</si>
  <si>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</si>
  <si>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</si>
  <si>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</si>
  <si>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</si>
  <si>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</si>
  <si>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</si>
  <si>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</si>
  <si>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</si>
  <si>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</si>
  <si>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</si>
  <si>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</si>
  <si>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</si>
  <si>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</si>
  <si>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</si>
  <si>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</si>
  <si>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</si>
  <si>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</si>
  <si>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</si>
  <si>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</si>
  <si>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</si>
  <si>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</si>
  <si>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</si>
  <si>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</si>
  <si>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</si>
  <si>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</si>
  <si>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</si>
  <si>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</si>
  <si>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</si>
  <si>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</si>
  <si>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</si>
  <si>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</si>
  <si>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</si>
  <si>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</si>
  <si>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</si>
  <si>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</si>
  <si>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</si>
  <si>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</si>
  <si>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</si>
  <si>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</si>
  <si>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</si>
  <si>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</si>
  <si>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</si>
  <si>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</si>
  <si>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</si>
  <si>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</si>
  <si>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</si>
  <si>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</si>
  <si>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</si>
  <si>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</si>
  <si>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</si>
  <si>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</si>
  <si>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</si>
  <si>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</si>
  <si>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</si>
  <si>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</si>
  <si>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</si>
  <si>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</si>
  <si>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</si>
  <si>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</si>
  <si>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</si>
  <si>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</si>
  <si>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</si>
  <si>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</si>
  <si>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</si>
  <si>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</si>
  <si>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</si>
  <si>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</si>
  <si>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</si>
  <si>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</si>
  <si>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</si>
  <si>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</si>
  <si>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</si>
  <si>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</si>
  <si>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</si>
  <si>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</si>
  <si>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</si>
  <si>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</si>
  <si>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</si>
  <si>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</si>
  <si>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</si>
  <si>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</si>
  <si>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</si>
  <si>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</si>
  <si>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</si>
  <si>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</si>
  <si>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</si>
  <si>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</si>
  <si>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</si>
  <si>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</si>
  <si>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</si>
  <si>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</si>
  <si>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</si>
  <si>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</si>
  <si>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</si>
  <si>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</si>
  <si>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</si>
  <si>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</si>
  <si>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</si>
  <si>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</si>
  <si>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</si>
  <si>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</si>
  <si>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</si>
  <si>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</si>
  <si>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</si>
  <si>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</si>
  <si>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</si>
  <si>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</si>
  <si>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</si>
  <si>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</si>
  <si>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</si>
  <si>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</si>
  <si>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</si>
  <si>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</si>
  <si>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</si>
  <si>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</si>
  <si>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</si>
  <si>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</si>
  <si>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</si>
  <si>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</si>
  <si>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</si>
  <si>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</si>
  <si>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</si>
  <si>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</si>
  <si>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</si>
  <si>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</si>
  <si>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</si>
  <si>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</si>
  <si>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</si>
  <si>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</si>
  <si>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</si>
  <si>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</si>
  <si>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</si>
  <si>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</si>
  <si>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</si>
  <si>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</si>
  <si>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</si>
  <si>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</si>
  <si>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</si>
  <si>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</si>
  <si>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</si>
  <si>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</si>
  <si>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</si>
  <si>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</si>
  <si>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</si>
  <si>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</si>
  <si>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</si>
  <si>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</si>
  <si>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</si>
  <si>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</si>
  <si>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</si>
  <si>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</si>
  <si>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</si>
  <si>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</si>
  <si>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</si>
  <si>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</si>
  <si>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</si>
  <si>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</si>
  <si>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</si>
  <si>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</si>
  <si>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</si>
  <si>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</si>
  <si>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</si>
  <si>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</si>
  <si>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</si>
  <si>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</si>
  <si>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</si>
  <si>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</si>
  <si>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</si>
  <si>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</si>
  <si>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</si>
  <si>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</si>
  <si>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</si>
  <si>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</si>
  <si>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</si>
  <si>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</si>
  <si>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</si>
  <si>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</si>
  <si>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</si>
  <si>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</si>
  <si>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</si>
  <si>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</si>
  <si>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</si>
  <si>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</si>
  <si>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</si>
  <si>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</si>
  <si>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</si>
  <si>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</si>
  <si>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</si>
  <si>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</si>
  <si>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</si>
  <si>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</si>
  <si>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</si>
  <si>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</si>
  <si>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</si>
  <si>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</si>
  <si>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</si>
  <si>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</si>
  <si>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</si>
  <si>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</si>
  <si>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</si>
  <si>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</si>
  <si>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</si>
  <si>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</si>
  <si>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</si>
  <si>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</si>
  <si>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</si>
  <si>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</si>
  <si>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</si>
  <si>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</si>
  <si>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</si>
  <si>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</si>
  <si>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</si>
  <si>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</si>
  <si>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</si>
  <si>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</si>
  <si>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</si>
  <si>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</si>
  <si>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</si>
  <si>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</si>
  <si>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</si>
  <si>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</si>
  <si>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</si>
  <si>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</si>
  <si>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</si>
  <si>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</si>
  <si>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</si>
  <si>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</si>
  <si>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</si>
  <si>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</si>
  <si>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</si>
  <si>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</si>
  <si>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</si>
  <si>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</si>
  <si>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</si>
  <si>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</si>
  <si>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</si>
  <si>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</si>
  <si>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</si>
  <si>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</si>
  <si>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</si>
  <si>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</si>
  <si>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</si>
  <si>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</si>
  <si>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</si>
  <si>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</si>
  <si>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</si>
  <si>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</si>
  <si>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</si>
  <si>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</si>
  <si>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</si>
  <si>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</si>
  <si>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</si>
  <si>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</si>
  <si>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</si>
  <si>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</si>
  <si>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</si>
  <si>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</si>
  <si>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</si>
  <si>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</si>
  <si>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</si>
  <si>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</si>
  <si>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</si>
  <si>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</si>
  <si>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</si>
  <si>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</si>
  <si>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</si>
  <si>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</si>
  <si>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</si>
  <si>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</si>
  <si>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</si>
  <si>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</si>
  <si>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</si>
  <si>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</si>
  <si>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</si>
  <si>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</si>
  <si>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</si>
  <si>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</si>
  <si>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</si>
  <si>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</si>
  <si>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</si>
  <si>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</si>
  <si>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</si>
  <si>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</si>
  <si>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</si>
  <si>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</si>
  <si>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</si>
  <si>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</si>
  <si>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</si>
  <si>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</si>
  <si>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</si>
  <si>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</si>
  <si>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</si>
  <si>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</si>
  <si>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</si>
  <si>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</si>
  <si>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</si>
  <si>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</si>
  <si>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</si>
  <si>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</si>
  <si>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</si>
  <si>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</si>
  <si>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</si>
  <si>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</si>
  <si>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</si>
  <si>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</si>
  <si>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</si>
  <si>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</si>
  <si>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</si>
  <si>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</si>
  <si>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</si>
  <si>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</si>
  <si>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</si>
  <si>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</si>
  <si>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</si>
  <si>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</si>
  <si>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</si>
  <si>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</si>
  <si>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</si>
  <si>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</si>
  <si>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</si>
  <si>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</si>
  <si>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</si>
  <si>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</si>
  <si>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</si>
  <si>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</si>
  <si>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</si>
  <si>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</si>
  <si>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</si>
  <si>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</si>
  <si>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</si>
  <si>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</si>
  <si>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</si>
  <si>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</si>
  <si>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</si>
  <si>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</si>
  <si>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</si>
  <si>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</si>
  <si>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</si>
  <si>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</si>
  <si>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</si>
  <si>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</si>
  <si>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</si>
  <si>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</si>
  <si>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</si>
  <si>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</si>
  <si>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</si>
  <si>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</si>
  <si>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</si>
  <si>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</si>
  <si>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</si>
  <si>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</si>
  <si>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</si>
  <si>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</si>
  <si>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</si>
  <si>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</si>
  <si>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</si>
  <si>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</si>
  <si>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</si>
  <si>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</si>
  <si>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</si>
  <si>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</si>
  <si>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</si>
  <si>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</si>
  <si>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</si>
  <si>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</si>
  <si>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</si>
  <si>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</si>
  <si>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</si>
  <si>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</si>
  <si>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</si>
  <si>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</si>
  <si>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</si>
  <si>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</si>
  <si>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</si>
  <si>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</si>
  <si>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</si>
  <si>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</si>
  <si>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</si>
  <si>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</si>
  <si>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</si>
  <si>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</si>
  <si>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</si>
  <si>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</si>
  <si>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</si>
  <si>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</si>
  <si>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</si>
  <si>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</si>
  <si>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</si>
  <si>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</si>
  <si>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</si>
  <si>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</si>
  <si>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</si>
  <si>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</si>
  <si>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</si>
  <si>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</si>
  <si>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</si>
  <si>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</si>
  <si>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</si>
  <si>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</si>
  <si>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</si>
  <si>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</si>
  <si>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</si>
  <si>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</si>
  <si>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</si>
  <si>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</si>
  <si>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</si>
  <si>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</si>
  <si>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</si>
  <si>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</si>
  <si>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</si>
  <si>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</si>
  <si>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</si>
  <si>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</si>
  <si>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</si>
  <si>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</si>
  <si>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</si>
  <si>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</si>
  <si>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</si>
  <si>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</si>
  <si>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</si>
  <si>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</si>
  <si>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</si>
  <si>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</si>
  <si>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</si>
  <si>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</si>
  <si>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</si>
  <si>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</si>
  <si>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</si>
  <si>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</si>
  <si>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</si>
  <si>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</si>
  <si>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</si>
  <si>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</si>
  <si>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</si>
  <si>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</si>
  <si>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</si>
  <si>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</si>
  <si>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</si>
  <si>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</si>
  <si>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</si>
  <si>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</si>
  <si>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</si>
  <si>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</si>
  <si>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</si>
  <si>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</si>
  <si>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</si>
  <si>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</si>
  <si>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</si>
  <si>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</si>
  <si>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</si>
  <si>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</si>
  <si>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</si>
  <si>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</si>
  <si>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</si>
  <si>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</si>
  <si>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</si>
  <si>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</si>
  <si>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</si>
  <si>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</si>
  <si>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</si>
  <si>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</si>
  <si>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</si>
  <si>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</si>
  <si>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</si>
  <si>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</si>
  <si>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</si>
  <si>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</si>
  <si>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</si>
  <si>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</si>
  <si>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</si>
  <si>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</si>
  <si>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</si>
  <si>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</si>
  <si>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</si>
  <si>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</si>
  <si>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</si>
  <si>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</si>
  <si>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</si>
  <si>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</si>
  <si>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</si>
  <si>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</si>
  <si>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</si>
  <si>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</si>
  <si>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</si>
  <si>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</si>
  <si>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</si>
  <si>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</si>
  <si>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</si>
  <si>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</si>
  <si>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</si>
  <si>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</si>
  <si>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</si>
  <si>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</si>
  <si>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</si>
  <si>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</si>
  <si>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</si>
  <si>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</si>
  <si>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</si>
  <si>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</si>
  <si>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</si>
  <si>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</si>
  <si>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</si>
  <si>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</si>
  <si>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</si>
  <si>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</si>
  <si>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</si>
  <si>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</si>
  <si>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</si>
  <si>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</si>
  <si>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</si>
  <si>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</si>
  <si>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</si>
  <si>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</si>
  <si>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</si>
  <si>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</si>
  <si>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</si>
  <si>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</si>
  <si>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</si>
  <si>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</si>
  <si>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</si>
  <si>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</si>
  <si>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</si>
  <si>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</si>
  <si>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</si>
  <si>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</si>
  <si>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</si>
  <si>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</si>
  <si>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</si>
  <si>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</si>
  <si>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</si>
  <si>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</si>
  <si>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</si>
  <si>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</si>
  <si>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</si>
  <si>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</si>
  <si>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</si>
  <si>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</si>
  <si>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</si>
  <si>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</si>
  <si>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</si>
  <si>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</si>
  <si>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</si>
  <si>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</si>
  <si>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</si>
  <si>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</si>
  <si>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</si>
  <si>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</si>
  <si>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</si>
  <si>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</si>
  <si>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</si>
  <si>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</si>
  <si>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</si>
  <si>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</si>
  <si>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</si>
  <si>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</si>
  <si>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</si>
  <si>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</si>
  <si>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</si>
  <si>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</si>
  <si>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</si>
  <si>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</si>
  <si>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</si>
  <si>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</si>
  <si>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</si>
  <si>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</si>
  <si>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</si>
  <si>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</si>
  <si>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</si>
  <si>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</si>
  <si>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</si>
  <si>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</si>
  <si>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</si>
  <si>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</si>
  <si>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</si>
  <si>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</si>
  <si>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</si>
  <si>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</si>
  <si>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</si>
  <si>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</si>
  <si>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</si>
  <si>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</si>
  <si>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</si>
  <si>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</si>
  <si>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</si>
  <si>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</si>
  <si>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</si>
  <si>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</si>
  <si>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</si>
  <si>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</si>
  <si>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</si>
  <si>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</si>
  <si>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</si>
  <si>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</si>
  <si>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</si>
  <si>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</si>
  <si>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</si>
  <si>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</si>
  <si>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</si>
  <si>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</si>
  <si>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</si>
  <si>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</si>
  <si>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</si>
  <si>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</si>
  <si>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</si>
  <si>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</si>
  <si>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</si>
  <si>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</si>
  <si>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</si>
  <si>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</si>
  <si>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</si>
  <si>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</si>
  <si>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</si>
  <si>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</si>
  <si>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</si>
  <si>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</si>
  <si>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</si>
  <si>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</si>
  <si>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</si>
  <si>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</si>
  <si>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</si>
  <si>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</si>
  <si>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</si>
  <si>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</si>
  <si>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</si>
  <si>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</si>
  <si>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</si>
  <si>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</si>
  <si>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</si>
  <si>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</si>
  <si>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</si>
  <si>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</si>
  <si>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</si>
  <si>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</si>
  <si>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</si>
  <si>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</si>
  <si>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</si>
  <si>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</si>
  <si>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</si>
  <si>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</si>
  <si>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</si>
  <si>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</si>
  <si>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</si>
  <si>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</si>
  <si>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</si>
  <si>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</si>
  <si>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</si>
  <si>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</si>
  <si>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</si>
  <si>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</si>
  <si>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</si>
  <si>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</si>
  <si>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</si>
  <si>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</si>
  <si>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</si>
  <si>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</si>
  <si>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</si>
  <si>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</si>
  <si>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</si>
  <si>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</si>
  <si>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</si>
  <si>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</si>
  <si>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</si>
  <si>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</si>
  <si>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</si>
  <si>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</si>
  <si>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</si>
  <si>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</si>
  <si>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</si>
  <si>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</si>
  <si>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</si>
  <si>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</si>
  <si>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</si>
  <si>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</si>
  <si>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</si>
  <si>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</si>
  <si>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</si>
  <si>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</si>
  <si>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</si>
  <si>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</si>
  <si>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</si>
  <si>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</si>
  <si>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</si>
  <si>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</si>
  <si>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</si>
  <si>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</si>
  <si>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</si>
  <si>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</si>
  <si>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</si>
  <si>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</si>
  <si>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</si>
  <si>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</si>
  <si>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</si>
  <si>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</si>
  <si>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</si>
  <si>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</si>
  <si>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</si>
  <si>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</si>
  <si>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</si>
  <si>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</si>
  <si>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</si>
  <si>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</si>
  <si>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</si>
  <si>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</si>
  <si>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</si>
  <si>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</si>
  <si>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</si>
  <si>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</si>
  <si>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</si>
  <si>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</si>
  <si>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</si>
  <si>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</si>
  <si>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</si>
  <si>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</si>
  <si>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</si>
  <si>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</si>
  <si>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</si>
  <si>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</si>
  <si>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</si>
  <si>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</si>
  <si>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</si>
  <si>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</si>
  <si>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</si>
  <si>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</si>
  <si>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</si>
  <si>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</si>
  <si>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</si>
  <si>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</si>
  <si>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</si>
  <si>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</si>
  <si>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</si>
  <si>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</si>
  <si>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</si>
  <si>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</si>
  <si>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</si>
  <si>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</si>
  <si>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</si>
  <si>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</si>
  <si>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</si>
  <si>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</si>
  <si>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</si>
  <si>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</si>
  <si>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</si>
  <si>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</si>
  <si>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</si>
  <si>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</si>
  <si>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</si>
  <si>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</si>
  <si>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</si>
  <si>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</si>
  <si>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</si>
  <si>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</si>
  <si>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</si>
  <si>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</si>
  <si>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</si>
  <si>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</si>
  <si>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</si>
  <si>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</si>
  <si>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</si>
  <si>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</si>
  <si>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</si>
  <si>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</si>
  <si>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</si>
  <si>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</si>
  <si>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</si>
  <si>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</si>
  <si>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</si>
  <si>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</si>
  <si>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</si>
  <si>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</si>
  <si>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</si>
  <si>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</si>
  <si>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</si>
  <si>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</si>
  <si>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</si>
  <si>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</si>
  <si>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</si>
  <si>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</si>
  <si>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</si>
  <si>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</si>
  <si>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</si>
  <si>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</si>
  <si>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</si>
  <si>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</si>
  <si>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</si>
  <si>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</si>
  <si>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</si>
  <si>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</si>
  <si>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</si>
  <si>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</si>
  <si>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</si>
  <si>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</si>
  <si>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</si>
  <si>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</si>
  <si>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</si>
  <si>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</si>
  <si>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</si>
  <si>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</si>
  <si>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</si>
  <si>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</si>
  <si>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</si>
  <si>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</si>
  <si>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</si>
  <si>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</si>
  <si>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</si>
  <si>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</si>
  <si>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</si>
  <si>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</si>
  <si>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</si>
  <si>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</si>
  <si>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</si>
  <si>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</si>
  <si>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</si>
  <si>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</si>
  <si>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</si>
  <si>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</si>
  <si>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</si>
  <si>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</si>
  <si>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</si>
  <si>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</si>
  <si>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</si>
  <si>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</si>
  <si>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</si>
  <si>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</si>
  <si>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</si>
  <si>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</si>
  <si>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</si>
  <si>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</si>
  <si>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</si>
  <si>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</si>
  <si>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</si>
  <si>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</si>
  <si>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</si>
  <si>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</si>
  <si>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</si>
  <si>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</si>
  <si>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</si>
  <si>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</si>
  <si>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</si>
  <si>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</si>
  <si>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</si>
  <si>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</si>
  <si>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</si>
  <si>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</si>
  <si>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</si>
  <si>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</si>
  <si>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</si>
  <si>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</si>
  <si>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</si>
  <si>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</si>
  <si>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</si>
  <si>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</si>
  <si>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</si>
  <si>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</si>
  <si>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</si>
  <si>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</si>
  <si>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</si>
  <si>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</si>
  <si>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</si>
  <si>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</si>
  <si>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</si>
  <si>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</si>
  <si>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</si>
  <si>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</si>
  <si>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</si>
  <si>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</si>
  <si>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</si>
  <si>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</si>
  <si>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</si>
  <si>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</si>
  <si>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</si>
  <si>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</si>
  <si>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</si>
  <si>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</si>
  <si>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</si>
  <si>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</si>
  <si>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</si>
  <si>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</si>
  <si>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</si>
  <si>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</si>
  <si>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</si>
  <si>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</si>
  <si>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</si>
  <si>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</si>
  <si>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</si>
  <si>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</si>
  <si>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</si>
  <si>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</si>
  <si>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</si>
  <si>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</si>
  <si>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</si>
  <si>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</si>
  <si>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</si>
  <si>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</si>
  <si>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</si>
  <si>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</si>
  <si>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</si>
  <si>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</si>
  <si>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</si>
  <si>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</si>
  <si>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</si>
  <si>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</si>
  <si>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</si>
  <si>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</si>
  <si>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</si>
  <si>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</si>
  <si>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</si>
  <si>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</si>
  <si>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</si>
  <si>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</si>
  <si>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</si>
  <si>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</si>
  <si>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</si>
  <si>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</si>
  <si>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</si>
  <si>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</si>
  <si>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</si>
  <si>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</si>
  <si>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</si>
  <si>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</si>
  <si>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</si>
  <si>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</si>
  <si>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</si>
  <si>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</si>
  <si>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</si>
  <si>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</si>
  <si>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</si>
  <si>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</si>
  <si>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</si>
  <si>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</si>
  <si>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</si>
  <si>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</si>
  <si>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</si>
  <si>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</si>
  <si>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</si>
  <si>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</si>
  <si>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</si>
  <si>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</si>
  <si>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</si>
  <si>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</si>
  <si>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</si>
  <si>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</si>
  <si>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</si>
  <si>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</si>
  <si>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</si>
  <si>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</si>
  <si>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</si>
  <si>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</si>
  <si>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</si>
  <si>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</si>
  <si>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</si>
  <si>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</si>
  <si>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</si>
  <si>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</si>
  <si>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</si>
  <si>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</si>
  <si>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</si>
  <si>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</si>
  <si>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</si>
  <si>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</si>
  <si>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</si>
  <si>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</si>
  <si>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</si>
  <si>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</si>
  <si>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</si>
  <si>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</si>
  <si>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</si>
  <si>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</si>
  <si>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</si>
  <si>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</si>
  <si>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</si>
  <si>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</si>
  <si>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</si>
  <si>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</si>
  <si>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</si>
  <si>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</si>
  <si>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</si>
  <si>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</si>
  <si>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</si>
  <si>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</si>
  <si>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</si>
  <si>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</si>
  <si>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</si>
  <si>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</si>
  <si>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</si>
  <si>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</si>
  <si>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</si>
  <si>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</si>
  <si>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</si>
  <si>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</si>
  <si>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</si>
  <si>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</si>
  <si>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</si>
  <si>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</si>
  <si>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</si>
  <si>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</si>
  <si>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</si>
  <si>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</si>
  <si>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</si>
  <si>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</si>
  <si>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</si>
  <si>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</si>
  <si>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</si>
  <si>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</si>
  <si>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</si>
  <si>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</si>
  <si>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</si>
  <si>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</si>
  <si>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</si>
  <si>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</si>
  <si>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</si>
  <si>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</si>
  <si>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</si>
  <si>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</si>
  <si>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</si>
  <si>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</si>
  <si>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</si>
  <si>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</si>
  <si>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</si>
  <si>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</si>
  <si>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</si>
  <si>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</si>
  <si>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</si>
  <si>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</si>
  <si>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</si>
  <si>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</si>
  <si>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</si>
  <si>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</si>
  <si>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</si>
  <si>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</si>
  <si>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</si>
  <si>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</si>
  <si>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</si>
  <si>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</si>
  <si>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</si>
  <si>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</si>
  <si>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</si>
  <si>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</si>
  <si>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</si>
  <si>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</si>
  <si>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</si>
  <si>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</si>
  <si>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</si>
  <si>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</si>
  <si>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</si>
  <si>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</si>
  <si>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</si>
  <si>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</si>
  <si>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</si>
  <si>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</si>
  <si>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</si>
  <si>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</si>
  <si>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</si>
  <si>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</si>
  <si>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</si>
  <si>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</si>
  <si>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</si>
  <si>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</si>
  <si>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</si>
  <si>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</si>
  <si>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</si>
  <si>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</si>
  <si>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</si>
  <si>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</si>
  <si>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</si>
  <si>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</si>
  <si>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</si>
  <si>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</si>
  <si>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</si>
  <si>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</si>
  <si>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</si>
  <si>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</si>
  <si>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</si>
  <si>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</si>
  <si>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</si>
  <si>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</si>
  <si>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</si>
  <si>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</si>
  <si>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</si>
  <si>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</si>
  <si>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</si>
  <si>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</si>
  <si>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</si>
  <si>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</si>
  <si>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</si>
  <si>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</si>
  <si>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</si>
  <si>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</si>
  <si>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</si>
  <si>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</si>
  <si>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</si>
  <si>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</si>
  <si>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</si>
  <si>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</si>
  <si>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</si>
  <si>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</si>
  <si>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</si>
  <si>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</si>
  <si>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</si>
  <si>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</si>
  <si>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</si>
  <si>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</si>
  <si>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</si>
  <si>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</si>
  <si>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</si>
  <si>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</si>
  <si>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</si>
  <si>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</si>
  <si>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</si>
  <si>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</si>
  <si>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</si>
  <si>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</si>
  <si>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</si>
  <si>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</si>
  <si>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</si>
  <si>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</si>
  <si>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</si>
  <si>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</si>
  <si>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</si>
  <si>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</si>
  <si>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</si>
  <si>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</si>
  <si>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</si>
  <si>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</si>
  <si>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</si>
  <si>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</si>
  <si>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</si>
  <si>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</si>
  <si>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</si>
  <si>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</si>
  <si>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</si>
  <si>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</si>
  <si>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</si>
  <si>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</si>
  <si>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</si>
  <si>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</si>
  <si>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</si>
  <si>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</si>
  <si>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</si>
  <si>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</si>
  <si>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</si>
  <si>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</si>
  <si>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</si>
  <si>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</si>
  <si>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</si>
  <si>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</si>
  <si>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</si>
  <si>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</si>
  <si>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</si>
  <si>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</si>
  <si>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</si>
  <si>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</si>
  <si>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</si>
  <si>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</si>
  <si>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</si>
  <si>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</si>
  <si>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</si>
  <si>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</si>
  <si>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</si>
  <si>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</si>
  <si>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</si>
  <si>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</si>
  <si>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</si>
  <si>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</si>
  <si>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</si>
  <si>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</si>
  <si>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</si>
  <si>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</si>
  <si>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</si>
  <si>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</si>
  <si>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</si>
  <si>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</si>
  <si>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</si>
  <si>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</si>
  <si>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</si>
  <si>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</si>
  <si>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</si>
  <si>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</si>
  <si>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</si>
  <si>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</si>
  <si>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</si>
  <si>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</si>
  <si>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</si>
  <si>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</si>
  <si>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</si>
  <si>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</si>
  <si>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</si>
  <si>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</si>
  <si>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</si>
  <si>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</si>
  <si>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</si>
  <si>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</si>
  <si>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</si>
  <si>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</si>
  <si>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</si>
  <si>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</si>
  <si>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</si>
  <si>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</si>
  <si>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</si>
  <si>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</si>
  <si>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</si>
  <si>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</si>
  <si>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</si>
  <si>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</si>
  <si>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</si>
  <si>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</si>
  <si>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</si>
  <si>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</si>
  <si>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</si>
  <si>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</si>
  <si>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</si>
  <si>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</si>
  <si>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</si>
  <si>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</si>
  <si>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</si>
  <si>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</si>
  <si>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</si>
  <si>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</si>
  <si>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</si>
  <si>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</si>
  <si>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</si>
  <si>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</si>
  <si>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</si>
  <si>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</si>
  <si>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</si>
  <si>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</si>
  <si>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</si>
  <si>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</si>
  <si>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</si>
  <si>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</si>
  <si>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</si>
  <si>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</si>
  <si>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</si>
  <si>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</si>
  <si>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</si>
  <si>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</si>
  <si>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</si>
  <si>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</si>
  <si>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</si>
  <si>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</si>
  <si>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</si>
  <si>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</si>
  <si>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</si>
  <si>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</si>
  <si>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</si>
  <si>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</si>
  <si>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</si>
  <si>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</si>
  <si>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</si>
  <si>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</si>
  <si>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</si>
  <si>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</si>
  <si>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</si>
  <si>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</si>
  <si>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</si>
  <si>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</si>
  <si>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</si>
  <si>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</si>
  <si>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</si>
  <si>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</si>
  <si>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</si>
  <si>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</si>
  <si>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</si>
  <si>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</si>
  <si>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</si>
  <si>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</si>
  <si>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</si>
  <si>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</si>
  <si>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</si>
  <si>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</si>
  <si>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</si>
  <si>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</si>
  <si>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</si>
  <si>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</si>
  <si>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</si>
  <si>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</si>
  <si>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</si>
  <si>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</si>
  <si>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</si>
  <si>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</si>
  <si>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</si>
  <si>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</si>
  <si>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</si>
  <si>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</si>
  <si>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</si>
  <si>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</si>
  <si>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</si>
  <si>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</si>
  <si>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</si>
  <si>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</si>
  <si>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</si>
  <si>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</si>
  <si>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</si>
  <si>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</si>
  <si>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</si>
  <si>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</si>
  <si>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</si>
  <si>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</si>
  <si>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</si>
  <si>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</si>
  <si>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</si>
  <si>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</si>
  <si>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</si>
  <si>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</si>
  <si>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</si>
  <si>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</si>
  <si>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</si>
  <si>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</si>
  <si>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</si>
  <si>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</si>
  <si>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</si>
  <si>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</si>
  <si>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</si>
  <si>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</si>
  <si>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</si>
  <si>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</si>
  <si>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</si>
  <si>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</si>
  <si>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</si>
  <si>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</si>
  <si>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</si>
  <si>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</si>
  <si>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</si>
  <si>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</si>
  <si>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</si>
  <si>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</si>
  <si>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</si>
  <si>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</si>
  <si>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</si>
  <si>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</si>
  <si>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</si>
  <si>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</si>
  <si>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</si>
  <si>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</si>
  <si>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</si>
  <si>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</si>
  <si>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</si>
  <si>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</si>
  <si>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</si>
  <si>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</si>
  <si>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</si>
  <si>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</si>
  <si>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</si>
  <si>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</si>
  <si>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</si>
  <si>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</si>
  <si>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</si>
  <si>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</si>
  <si>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</si>
  <si>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</si>
  <si>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</si>
  <si>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</si>
  <si>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</si>
  <si>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</si>
  <si>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</si>
  <si>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</si>
  <si>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</si>
  <si>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</si>
  <si>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</si>
  <si>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</si>
  <si>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</si>
  <si>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</si>
  <si>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</si>
  <si>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</si>
  <si>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</si>
  <si>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</si>
  <si>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</si>
  <si>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</si>
  <si>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</si>
  <si>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</si>
  <si>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</si>
  <si>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</si>
  <si>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</si>
  <si>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</si>
  <si>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</si>
  <si>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</si>
  <si>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</si>
  <si>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</si>
  <si>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</si>
  <si>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</si>
  <si>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</si>
  <si>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</si>
  <si>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</si>
  <si>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</si>
  <si>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</si>
  <si>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</si>
  <si>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</si>
  <si>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</si>
  <si>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</si>
  <si>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</si>
  <si>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</si>
  <si>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</si>
  <si>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</si>
  <si>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</si>
  <si>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</si>
  <si>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</si>
  <si>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</si>
  <si>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</si>
  <si>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</si>
  <si>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</si>
  <si>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</si>
  <si>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</si>
  <si>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</si>
  <si>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</si>
  <si>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</si>
  <si>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</si>
  <si>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</si>
  <si>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</si>
  <si>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</si>
  <si>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</si>
  <si>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</si>
  <si>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</si>
  <si>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</si>
  <si>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</si>
  <si>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</si>
  <si>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</si>
  <si>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</si>
  <si>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</si>
  <si>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</si>
  <si>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</si>
  <si>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</si>
  <si>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</si>
  <si>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</si>
  <si>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</si>
  <si>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</si>
  <si>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</si>
  <si>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</si>
  <si>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</si>
  <si>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</si>
  <si>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</si>
  <si>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</si>
  <si>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</si>
  <si>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</si>
  <si>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</si>
  <si>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</si>
  <si>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</si>
  <si>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</si>
  <si>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</si>
  <si>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</si>
  <si>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</si>
  <si>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</si>
  <si>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</si>
  <si>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</si>
  <si>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</si>
  <si>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</si>
  <si>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</si>
  <si>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</si>
  <si>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</si>
  <si>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</si>
  <si>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</si>
  <si>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</si>
  <si>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</si>
  <si>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</si>
  <si>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</si>
  <si>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</si>
  <si>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</si>
  <si>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</si>
  <si>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</si>
  <si>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</si>
  <si>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</si>
  <si>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</si>
  <si>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</si>
  <si>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</si>
  <si>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</si>
  <si>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</si>
  <si>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</si>
  <si>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</si>
  <si>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</si>
  <si>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</si>
  <si>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</si>
  <si>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</si>
  <si>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</si>
  <si>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</si>
  <si>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</si>
  <si>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</si>
  <si>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</si>
  <si>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</si>
  <si>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</si>
  <si>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</si>
  <si>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</si>
  <si>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</si>
  <si>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</si>
  <si>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</si>
  <si>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</si>
  <si>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</si>
  <si>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</si>
  <si>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</si>
  <si>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</si>
  <si>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</si>
  <si>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</si>
  <si>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</si>
  <si>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</si>
  <si>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</si>
  <si>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</si>
  <si>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</si>
  <si>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</si>
  <si>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</si>
  <si>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</si>
  <si>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</si>
  <si>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</si>
  <si>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</si>
  <si>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</si>
  <si>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</si>
  <si>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</si>
  <si>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</si>
  <si>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</si>
  <si>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</si>
  <si>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</si>
  <si>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</si>
  <si>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</si>
  <si>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</si>
  <si>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</si>
  <si>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</si>
  <si>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</si>
  <si>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</si>
  <si>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</si>
  <si>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</si>
  <si>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</si>
  <si>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</si>
  <si>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</si>
  <si>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</si>
  <si>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</si>
  <si>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</si>
  <si>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</si>
  <si>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</si>
  <si>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</si>
  <si>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</si>
  <si>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</si>
  <si>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</si>
  <si>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</si>
  <si>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</si>
  <si>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</si>
  <si>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</si>
  <si>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</si>
  <si>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</si>
  <si>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</si>
  <si>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</si>
  <si>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</si>
  <si>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</si>
  <si>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</si>
  <si>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</si>
  <si>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</si>
  <si>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</si>
  <si>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</si>
  <si>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</si>
  <si>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</si>
  <si>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</si>
  <si>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</si>
  <si>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</si>
  <si>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</si>
  <si>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</si>
  <si>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</si>
  <si>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</si>
  <si>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</si>
  <si>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</si>
  <si>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</si>
  <si>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</si>
  <si>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</si>
  <si>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</si>
  <si>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</si>
  <si>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</si>
  <si>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</si>
  <si>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</si>
  <si>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</si>
  <si>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</si>
  <si>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</si>
  <si>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</si>
  <si>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</si>
  <si>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</si>
  <si>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</si>
  <si>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</si>
  <si>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</si>
  <si>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</si>
  <si>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</si>
  <si>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</si>
  <si>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</si>
  <si>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</si>
  <si>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</si>
  <si>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</si>
  <si>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</si>
  <si>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</si>
  <si>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</si>
  <si>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</si>
  <si>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</si>
  <si>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</si>
  <si>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</si>
  <si>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</si>
  <si>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</si>
  <si>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</si>
  <si>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</si>
  <si>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</si>
  <si>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</si>
  <si>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</si>
  <si>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</si>
  <si>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</si>
  <si>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</si>
  <si>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</si>
  <si>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</si>
  <si>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</si>
  <si>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</si>
  <si>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</si>
  <si>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</si>
  <si>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</si>
  <si>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</si>
  <si>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</si>
  <si>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</si>
  <si>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</si>
  <si>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</si>
  <si>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</si>
  <si>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</si>
  <si>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</si>
  <si>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</si>
  <si>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</si>
  <si>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</si>
  <si>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</si>
  <si>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</si>
  <si>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</si>
  <si>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</si>
  <si>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</si>
  <si>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</si>
  <si>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</si>
  <si>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</si>
  <si>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</si>
  <si>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</si>
  <si>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</si>
  <si>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</si>
  <si>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</si>
  <si>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</si>
  <si>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</si>
  <si>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</si>
  <si>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</si>
  <si>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</si>
  <si>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</si>
  <si>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</si>
  <si>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</si>
  <si>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</si>
  <si>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</si>
  <si>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</si>
  <si>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</si>
  <si>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</si>
  <si>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</si>
  <si>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</si>
  <si>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</si>
  <si>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</si>
  <si>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</si>
  <si>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</si>
  <si>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</si>
  <si>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</si>
  <si>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</si>
  <si>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</si>
  <si>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</si>
  <si>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</si>
  <si>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</si>
  <si>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</si>
  <si>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</si>
  <si>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</si>
  <si>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</si>
  <si>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</si>
  <si>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</si>
  <si>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</si>
  <si>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</si>
  <si>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</si>
  <si>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</si>
  <si>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</si>
  <si>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</si>
  <si>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</si>
  <si>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</si>
  <si>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</si>
  <si>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</si>
  <si>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</si>
  <si>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</si>
  <si>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</si>
  <si>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</si>
  <si>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</si>
  <si>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</si>
  <si>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</si>
  <si>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</si>
  <si>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</si>
  <si>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</si>
  <si>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</si>
  <si>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</si>
  <si>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</si>
  <si>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</si>
  <si>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</si>
  <si>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</si>
  <si>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</si>
  <si>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</si>
  <si>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</si>
  <si>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</si>
  <si>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</si>
  <si>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</si>
  <si>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</si>
  <si>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</si>
  <si>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</si>
  <si>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</si>
  <si>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</si>
  <si>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</si>
  <si>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</si>
  <si>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</si>
  <si>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</si>
  <si>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</si>
  <si>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</si>
  <si>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</si>
  <si>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</si>
  <si>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</si>
  <si>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</si>
  <si>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</si>
  <si>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</si>
  <si>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</si>
  <si>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</si>
  <si>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</si>
  <si>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</si>
  <si>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</si>
  <si>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</si>
  <si>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</si>
  <si>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</si>
  <si>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</si>
  <si>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</si>
  <si>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</si>
  <si>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</si>
  <si>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</si>
  <si>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</si>
  <si>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</si>
  <si>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</si>
  <si>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</si>
  <si>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</si>
  <si>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</si>
  <si>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</si>
  <si>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</si>
  <si>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</si>
  <si>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</si>
  <si>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</si>
  <si>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</si>
  <si>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</si>
  <si>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</si>
  <si>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</si>
  <si>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</si>
  <si>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</si>
  <si>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</si>
  <si>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</si>
  <si>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</si>
  <si>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</si>
  <si>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</si>
  <si>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</si>
  <si>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</si>
  <si>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</si>
  <si>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</si>
  <si>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</si>
  <si>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</si>
  <si>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</si>
  <si>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</si>
  <si>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</si>
  <si>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</si>
  <si>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</si>
  <si>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</si>
  <si>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</si>
  <si>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</si>
  <si>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</si>
  <si>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</si>
  <si>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</si>
  <si>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</si>
  <si>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</si>
  <si>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</si>
  <si>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</si>
  <si>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</si>
  <si>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</si>
  <si>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</si>
  <si>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</si>
  <si>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</si>
  <si>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</si>
  <si>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</si>
  <si>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</si>
  <si>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</si>
  <si>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</si>
  <si>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</si>
  <si>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</si>
  <si>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</si>
  <si>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</si>
  <si>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</si>
  <si>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</si>
  <si>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</si>
  <si>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</si>
  <si>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</si>
  <si>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</si>
  <si>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</si>
  <si>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</si>
  <si>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</si>
  <si>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</si>
  <si>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</si>
  <si>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</si>
  <si>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</si>
  <si>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</si>
  <si>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</si>
  <si>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</si>
  <si>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</si>
  <si>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</si>
  <si>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</si>
  <si>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</si>
  <si>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</si>
  <si>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</si>
  <si>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</si>
  <si>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</si>
  <si>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</si>
  <si>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</si>
  <si>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</si>
  <si>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</si>
  <si>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</si>
  <si>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</si>
  <si>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</si>
  <si>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</si>
  <si>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</si>
  <si>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</si>
  <si>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</si>
  <si>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</si>
  <si>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</si>
  <si>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</si>
  <si>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</si>
  <si>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</si>
  <si>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</si>
  <si>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</si>
  <si>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</si>
  <si>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</si>
  <si>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</si>
  <si>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</si>
  <si>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</si>
  <si>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</si>
  <si>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</si>
  <si>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</si>
  <si>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</si>
  <si>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</si>
  <si>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</si>
  <si>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</si>
  <si>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</si>
  <si>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</si>
  <si>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</si>
  <si>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</si>
  <si>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</si>
  <si>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</si>
  <si>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</si>
  <si>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</si>
  <si>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</si>
  <si>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</si>
  <si>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</si>
  <si>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</si>
  <si>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</si>
  <si>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</si>
  <si>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</si>
  <si>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</si>
  <si>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</si>
  <si>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</si>
  <si>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</si>
  <si>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</si>
  <si>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</si>
  <si>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</si>
  <si>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</si>
  <si>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</si>
  <si>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</si>
  <si>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</si>
  <si>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</si>
  <si>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</si>
  <si>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</si>
  <si>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</si>
  <si>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</si>
  <si>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</si>
  <si>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</si>
  <si>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</si>
  <si>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</si>
  <si>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</si>
  <si>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</si>
  <si>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</si>
  <si>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</si>
  <si>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</si>
  <si>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</si>
  <si>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</si>
  <si>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</si>
  <si>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</si>
  <si>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</si>
  <si>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</si>
  <si>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</si>
  <si>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</si>
  <si>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</si>
  <si>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</si>
  <si>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</si>
  <si>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</si>
  <si>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</si>
  <si>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</si>
  <si>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</si>
  <si>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</si>
  <si>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</si>
  <si>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</si>
  <si>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</si>
  <si>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</si>
  <si>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</si>
  <si>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</si>
  <si>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</si>
  <si>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</si>
  <si>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</si>
  <si>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</si>
  <si>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</si>
  <si>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</si>
  <si>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</si>
  <si>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</si>
  <si>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</si>
  <si>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</si>
  <si>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</si>
  <si>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</si>
  <si>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</si>
  <si>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</si>
  <si>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</si>
  <si>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</si>
  <si>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</si>
  <si>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</si>
  <si>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</si>
  <si>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</si>
  <si>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</si>
  <si>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</si>
  <si>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</si>
  <si>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</si>
  <si>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</si>
  <si>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</si>
  <si>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</si>
  <si>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</si>
  <si>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</si>
  <si>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</si>
  <si>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</si>
  <si>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</si>
  <si>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</si>
  <si>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</si>
  <si>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</si>
  <si>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</si>
  <si>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</si>
  <si>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</si>
  <si>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</si>
  <si>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</si>
  <si>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</si>
  <si>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</si>
  <si>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</si>
  <si>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</si>
  <si>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</si>
  <si>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</si>
  <si>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</si>
  <si>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</si>
  <si>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</si>
  <si>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</si>
  <si>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</si>
  <si>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</si>
  <si>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</si>
  <si>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</si>
  <si>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</si>
  <si>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</si>
  <si>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</si>
  <si>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</si>
  <si>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</si>
  <si>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</si>
  <si>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</si>
  <si>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</si>
  <si>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</si>
  <si>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</si>
  <si>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</si>
  <si>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</si>
  <si>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</si>
  <si>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</si>
  <si>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</si>
  <si>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</si>
  <si>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</si>
  <si>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</si>
  <si>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</si>
  <si>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</si>
  <si>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</si>
  <si>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</si>
  <si>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</si>
  <si>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</si>
  <si>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</si>
  <si>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</si>
  <si>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</si>
  <si>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</si>
  <si>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</si>
  <si>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</si>
  <si>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</si>
  <si>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</si>
  <si>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</si>
  <si>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</si>
  <si>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</si>
  <si>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</si>
  <si>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</si>
  <si>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</si>
  <si>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</si>
  <si>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</si>
  <si>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</si>
  <si>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</si>
  <si>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</si>
  <si>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</si>
  <si>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</si>
  <si>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</si>
  <si>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</si>
  <si>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</si>
  <si>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</si>
  <si>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</si>
  <si>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</si>
  <si>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</si>
  <si>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</si>
  <si>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</si>
  <si>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</si>
  <si>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</si>
  <si>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</si>
  <si>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</si>
  <si>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</si>
  <si>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</si>
  <si>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</si>
  <si>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</si>
  <si>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</si>
  <si>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</si>
  <si>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</si>
  <si>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</si>
  <si>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</si>
  <si>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</si>
  <si>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</si>
  <si>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</si>
  <si>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</si>
  <si>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</si>
  <si>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</si>
  <si>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</si>
  <si>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</si>
  <si>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</si>
  <si>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</si>
  <si>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</si>
  <si>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</si>
  <si>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</si>
  <si>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</si>
  <si>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</si>
  <si>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</si>
  <si>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</si>
  <si>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</si>
  <si>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</si>
  <si>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</si>
  <si>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</si>
  <si>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</si>
  <si>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</si>
  <si>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</si>
  <si>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</si>
  <si>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</si>
  <si>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</si>
  <si>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</si>
  <si>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</si>
  <si>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</si>
  <si>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</si>
  <si>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</si>
  <si>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</si>
  <si>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</si>
  <si>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</si>
  <si>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</si>
  <si>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</si>
  <si>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</si>
  <si>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</si>
  <si>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</si>
  <si>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</si>
  <si>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</si>
  <si>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</si>
  <si>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</si>
  <si>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</si>
  <si>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</si>
  <si>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</si>
  <si>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</si>
  <si>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</si>
  <si>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</si>
  <si>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</si>
  <si>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</si>
  <si>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</si>
  <si>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</si>
  <si>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</si>
  <si>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</si>
  <si>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</si>
  <si>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</si>
  <si>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</si>
  <si>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</si>
  <si>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</si>
  <si>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</si>
  <si>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</si>
  <si>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</si>
  <si>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</si>
  <si>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</si>
  <si>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</si>
  <si>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</si>
  <si>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</si>
  <si>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</si>
  <si>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</si>
  <si>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</si>
  <si>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</si>
  <si>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</si>
  <si>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</si>
  <si>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</si>
  <si>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</si>
  <si>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</si>
  <si>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</si>
  <si>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</si>
  <si>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</si>
  <si>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</si>
  <si>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</si>
  <si>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</si>
  <si>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</si>
  <si>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</si>
  <si>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</si>
  <si>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</si>
  <si>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</si>
  <si>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</si>
  <si>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</si>
  <si>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</si>
  <si>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</si>
  <si>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</si>
  <si>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</si>
  <si>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</si>
  <si>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</si>
  <si>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</si>
  <si>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</si>
  <si>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</si>
  <si>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</si>
  <si>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</si>
  <si>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</si>
  <si>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</si>
  <si>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</si>
  <si>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</si>
  <si>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</si>
  <si>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</si>
  <si>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</si>
  <si>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</si>
  <si>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</si>
  <si>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</si>
  <si>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</si>
  <si>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</si>
  <si>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</si>
  <si>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</si>
  <si>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</si>
  <si>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</si>
  <si>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</si>
  <si>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</si>
  <si>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</si>
  <si>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</si>
  <si>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</si>
  <si>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</si>
  <si>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</si>
  <si>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</si>
  <si>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</si>
  <si>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</si>
  <si>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</si>
  <si>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</si>
  <si>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</si>
  <si>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</si>
  <si>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</si>
  <si>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</si>
  <si>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</si>
  <si>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</si>
  <si>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</si>
  <si>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</si>
  <si>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</si>
  <si>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</si>
  <si>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</si>
  <si>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</si>
  <si>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</si>
  <si>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</si>
  <si>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</si>
  <si>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</si>
  <si>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</si>
  <si>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</si>
  <si>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</si>
  <si>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</si>
  <si>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</si>
  <si>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</si>
  <si>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</si>
  <si>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</si>
  <si>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</si>
  <si>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</si>
  <si>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</si>
  <si>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</si>
  <si>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</si>
  <si>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</si>
  <si>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</si>
  <si>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</si>
  <si>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</si>
  <si>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</si>
  <si>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</si>
  <si>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</si>
  <si>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</si>
  <si>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</si>
  <si>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</si>
  <si>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</si>
  <si>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</si>
  <si>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</si>
  <si>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</si>
  <si>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</si>
  <si>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</si>
  <si>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</si>
  <si>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</si>
  <si>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</si>
  <si>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</si>
  <si>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</si>
  <si>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</si>
  <si>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</si>
  <si>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</si>
  <si>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</si>
  <si>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</si>
  <si>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</si>
  <si>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</si>
  <si>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</si>
  <si>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</si>
  <si>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</si>
  <si>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</si>
  <si>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</si>
  <si>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</si>
  <si>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</si>
  <si>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</si>
  <si>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</si>
  <si>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</si>
  <si>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</si>
  <si>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</si>
  <si>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</si>
  <si>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</si>
  <si>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</si>
  <si>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</si>
  <si>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</si>
  <si>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</si>
  <si>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</si>
  <si>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</si>
  <si>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</si>
  <si>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</si>
  <si>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</si>
  <si>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</si>
  <si>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</si>
  <si>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</si>
  <si>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</si>
  <si>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</si>
  <si>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</si>
  <si>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</si>
  <si>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</si>
  <si>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</si>
  <si>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</si>
  <si>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</si>
  <si>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</si>
  <si>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</si>
  <si>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</si>
  <si>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</si>
  <si>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</si>
  <si>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</si>
  <si>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</si>
  <si>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</si>
  <si>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</si>
  <si>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</si>
  <si>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</si>
  <si>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</si>
  <si>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</si>
  <si>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</si>
  <si>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</si>
  <si>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</si>
  <si>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</si>
  <si>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</si>
  <si>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</si>
  <si>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</si>
  <si>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</si>
  <si>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</si>
  <si>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</si>
  <si>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</si>
  <si>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</si>
  <si>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</si>
  <si>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</si>
  <si>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</si>
  <si>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</si>
  <si>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</si>
  <si>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</si>
  <si>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</si>
  <si>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</si>
  <si>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</si>
  <si>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</si>
  <si>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</si>
  <si>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</si>
  <si>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</si>
  <si>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</si>
  <si>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</si>
  <si>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</si>
  <si>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</si>
  <si>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</si>
  <si>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</si>
  <si>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</si>
  <si>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</si>
  <si>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</si>
  <si>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</si>
  <si>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</si>
  <si>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</si>
  <si>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</si>
  <si>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</si>
  <si>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</si>
  <si>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</si>
  <si>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</si>
  <si>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</si>
  <si>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</si>
  <si>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</si>
  <si>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</si>
  <si>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</si>
  <si>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</si>
  <si>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</si>
  <si>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</si>
  <si>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</si>
  <si>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</si>
  <si>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</si>
  <si>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</si>
  <si>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</si>
  <si>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</si>
  <si>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</si>
  <si>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</si>
  <si>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</si>
  <si>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</si>
  <si>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</si>
  <si>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</si>
  <si>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</si>
  <si>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</si>
  <si>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</si>
  <si>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</si>
  <si>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</si>
  <si>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</si>
  <si>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</si>
  <si>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</si>
  <si>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</si>
  <si>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</si>
  <si>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</si>
  <si>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</si>
  <si>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</si>
  <si>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</si>
  <si>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</si>
  <si>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</si>
  <si>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</si>
  <si>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</si>
  <si>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</si>
  <si>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</si>
  <si>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</si>
  <si>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</si>
  <si>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</si>
  <si>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</si>
  <si>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</si>
  <si>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</si>
  <si>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</si>
  <si>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</si>
  <si>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</si>
  <si>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</si>
  <si>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</si>
  <si>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</si>
  <si>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</si>
  <si>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</si>
  <si>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</si>
  <si>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</si>
  <si>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</si>
  <si>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</si>
  <si>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</si>
  <si>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</si>
  <si>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</si>
  <si>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</si>
  <si>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</si>
  <si>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</si>
  <si>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</si>
  <si>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</si>
  <si>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</si>
  <si>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</si>
  <si>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</si>
  <si>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</si>
  <si>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</si>
  <si>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</si>
  <si>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</si>
  <si>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</si>
  <si>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</si>
  <si>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</si>
  <si>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</si>
  <si>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</si>
  <si>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</si>
  <si>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</si>
  <si>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</si>
  <si>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</si>
  <si>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</si>
  <si>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</si>
  <si>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</si>
  <si>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</si>
  <si>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</si>
  <si>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</si>
  <si>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</si>
  <si>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</si>
  <si>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</si>
  <si>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</si>
  <si>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</si>
  <si>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</si>
  <si>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</si>
  <si>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</si>
  <si>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</si>
  <si>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</si>
  <si>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</si>
  <si>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</si>
  <si>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</si>
  <si>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</si>
  <si>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</si>
  <si>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</si>
  <si>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</si>
  <si>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</si>
  <si>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</si>
  <si>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</si>
  <si>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</si>
  <si>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</si>
  <si>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</si>
  <si>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</si>
  <si>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</si>
  <si>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</si>
  <si>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</si>
  <si>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</si>
  <si>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</si>
  <si>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</si>
  <si>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</si>
  <si>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</si>
  <si>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</si>
  <si>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</si>
  <si>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</si>
  <si>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</si>
  <si>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</si>
  <si>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</si>
  <si>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</si>
  <si>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</si>
  <si>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</si>
  <si>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</si>
  <si>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</si>
  <si>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</si>
  <si>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</si>
  <si>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</si>
  <si>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</si>
  <si>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</si>
  <si>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</si>
  <si>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</si>
  <si>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</si>
  <si>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</si>
  <si>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</si>
  <si>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</si>
  <si>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</si>
  <si>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</si>
  <si>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</si>
  <si>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</si>
  <si>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</si>
  <si>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</si>
  <si>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</si>
  <si>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</si>
  <si>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</si>
  <si>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</si>
  <si>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</si>
  <si>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</si>
  <si>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</si>
  <si>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</si>
  <si>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</si>
  <si>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</si>
  <si>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</si>
  <si>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</si>
  <si>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</si>
  <si>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</si>
  <si>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</si>
  <si>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</si>
  <si>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</si>
  <si>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</si>
  <si>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</si>
  <si>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</si>
  <si>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</si>
  <si>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</si>
  <si>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</si>
  <si>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</si>
  <si>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</si>
  <si>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</si>
  <si>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</si>
  <si>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</si>
  <si>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</si>
  <si>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</si>
  <si>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</si>
  <si>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</si>
  <si>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</si>
  <si>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</si>
  <si>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</si>
  <si>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</si>
  <si>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</si>
  <si>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</si>
  <si>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</si>
  <si>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</si>
  <si>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</si>
  <si>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</si>
  <si>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</si>
  <si>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</si>
  <si>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</si>
  <si>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</si>
  <si>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</si>
  <si>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</si>
  <si>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</si>
  <si>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</si>
  <si>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</si>
  <si>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</si>
  <si>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</si>
  <si>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</si>
  <si>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</si>
  <si>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</si>
  <si>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</si>
  <si>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</si>
  <si>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</si>
  <si>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</si>
  <si>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</si>
  <si>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</si>
  <si>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</si>
  <si>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</si>
  <si>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</si>
  <si>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</si>
  <si>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</si>
  <si>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</si>
  <si>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</si>
  <si>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</si>
  <si>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</si>
  <si>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</si>
  <si>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</si>
  <si>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</si>
  <si>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</si>
  <si>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</si>
  <si>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</si>
  <si>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</si>
  <si>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</si>
  <si>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</si>
  <si>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</si>
  <si>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</si>
  <si>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</si>
  <si>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</si>
  <si>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</si>
  <si>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</si>
  <si>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</si>
  <si>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</si>
  <si>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</si>
  <si>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</si>
  <si>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</si>
  <si>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</si>
  <si>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</si>
  <si>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</si>
  <si>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</si>
  <si>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</si>
  <si>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</si>
  <si>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</si>
  <si>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</si>
  <si>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</si>
  <si>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</si>
  <si>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</si>
  <si>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</si>
  <si>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</si>
  <si>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</si>
  <si>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</si>
  <si>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</si>
  <si>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</si>
  <si>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</si>
  <si>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</si>
  <si>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</si>
  <si>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</si>
  <si>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</si>
  <si>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</si>
  <si>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</si>
  <si>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</si>
  <si>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</si>
  <si>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</si>
  <si>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</si>
  <si>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</si>
  <si>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</si>
  <si>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</si>
  <si>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</si>
  <si>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</si>
  <si>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</si>
  <si>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</si>
  <si>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</si>
  <si>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</si>
  <si>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</si>
  <si>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</si>
  <si>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</si>
  <si>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</si>
  <si>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</si>
  <si>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</si>
  <si>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</si>
  <si>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</si>
  <si>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</si>
  <si>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</si>
  <si>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</si>
  <si>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</si>
  <si>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</si>
  <si>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</si>
  <si>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</si>
  <si>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</si>
  <si>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</si>
  <si>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</si>
  <si>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</si>
  <si>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</si>
  <si>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</si>
  <si>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</si>
  <si>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</si>
  <si>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</si>
  <si>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</si>
  <si>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</si>
  <si>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</si>
  <si>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</si>
  <si>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</si>
  <si>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</si>
  <si>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</si>
  <si>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</si>
  <si>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</si>
  <si>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</si>
  <si>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</si>
  <si>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</si>
  <si>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</si>
  <si>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</si>
  <si>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</si>
  <si>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</si>
  <si>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</si>
  <si>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</si>
  <si>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</si>
  <si>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</si>
  <si>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</si>
  <si>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</si>
  <si>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</si>
  <si>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</si>
  <si>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</si>
  <si>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</si>
  <si>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</si>
  <si>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</si>
  <si>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</si>
  <si>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</si>
  <si>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</si>
  <si>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</si>
  <si>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</si>
  <si>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</si>
  <si>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</si>
  <si>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</si>
  <si>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</si>
  <si>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</si>
  <si>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</si>
  <si>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</si>
  <si>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</si>
  <si>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</si>
  <si>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</si>
  <si>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</si>
  <si>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</si>
  <si>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</si>
  <si>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</si>
  <si>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</si>
  <si>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</si>
  <si>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</si>
  <si>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</si>
  <si>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</si>
  <si>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</si>
  <si>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</si>
  <si>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</si>
  <si>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</si>
  <si>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</si>
  <si>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</si>
  <si>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</si>
  <si>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</si>
  <si>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</si>
  <si>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</si>
  <si>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</si>
  <si>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</si>
  <si>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</si>
  <si>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</si>
  <si>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</si>
  <si>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</si>
  <si>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</si>
  <si>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</si>
  <si>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</si>
  <si>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</si>
  <si>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</si>
  <si>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</si>
  <si>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</si>
  <si>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</si>
  <si>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</si>
  <si>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</si>
  <si>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</si>
  <si>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</si>
  <si>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</si>
  <si>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</si>
  <si>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</si>
  <si>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</si>
  <si>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</si>
  <si>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</si>
  <si>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</si>
  <si>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</si>
  <si>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</si>
  <si>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</si>
  <si>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</si>
  <si>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</si>
  <si>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</si>
  <si>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</si>
  <si>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</si>
  <si>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</si>
  <si>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</si>
  <si>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</si>
  <si>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</si>
  <si>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</si>
  <si>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</si>
  <si>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</si>
  <si>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</si>
  <si>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</si>
  <si>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</si>
  <si>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</si>
  <si>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</si>
  <si>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</si>
  <si>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</si>
  <si>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</si>
  <si>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</si>
  <si>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</si>
  <si>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</si>
  <si>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</si>
  <si>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</si>
  <si>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</si>
  <si>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</si>
  <si>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</si>
  <si>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</si>
  <si>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</si>
  <si>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</si>
  <si>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</si>
  <si>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</si>
  <si>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</si>
  <si>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</si>
  <si>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</si>
  <si>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</si>
  <si>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</si>
  <si>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</si>
  <si>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</si>
  <si>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</si>
  <si>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</si>
  <si>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</si>
  <si>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</si>
  <si>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</si>
  <si>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</si>
  <si>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</si>
  <si>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</si>
  <si>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</si>
  <si>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</si>
  <si>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</si>
  <si>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</si>
  <si>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</si>
  <si>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</si>
  <si>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</si>
  <si>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</si>
  <si>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</si>
  <si>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</si>
  <si>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</si>
  <si>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</si>
  <si>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</si>
  <si>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</si>
  <si>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</si>
  <si>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</si>
  <si>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</si>
  <si>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</si>
  <si>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</si>
  <si>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</si>
  <si>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</si>
  <si>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</si>
  <si>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</si>
  <si>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</si>
  <si>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</si>
  <si>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</si>
  <si>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</si>
  <si>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</si>
  <si>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</si>
  <si>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</si>
  <si>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</si>
  <si>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</si>
  <si>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</si>
  <si>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</si>
  <si>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</si>
  <si>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</si>
  <si>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</si>
  <si>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</si>
  <si>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</si>
  <si>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</si>
  <si>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</si>
  <si>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</si>
  <si>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</si>
  <si>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</si>
  <si>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</si>
  <si>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</si>
  <si>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</si>
  <si>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</si>
  <si>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</si>
  <si>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</si>
  <si>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</si>
  <si>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</si>
  <si>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</si>
  <si>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</si>
  <si>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</si>
  <si>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</si>
  <si>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</si>
  <si>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</si>
  <si>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</si>
  <si>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</si>
  <si>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</si>
  <si>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</si>
  <si>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</si>
  <si>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</si>
  <si>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</si>
  <si>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</si>
  <si>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</si>
  <si>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</si>
  <si>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</si>
  <si>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</si>
  <si>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</si>
  <si>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</si>
  <si>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</si>
  <si>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</si>
  <si>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</si>
  <si>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</si>
  <si>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</si>
  <si>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</si>
  <si>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</si>
  <si>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</si>
  <si>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</si>
  <si>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</si>
  <si>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</si>
  <si>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</si>
  <si>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</si>
  <si>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</si>
  <si>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</si>
  <si>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</si>
  <si>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</si>
  <si>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</si>
  <si>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</si>
  <si>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</si>
  <si>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</si>
  <si>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</si>
  <si>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</si>
  <si>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</si>
  <si>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</si>
  <si>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</si>
  <si>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</si>
  <si>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</si>
  <si>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</si>
  <si>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</si>
  <si>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</si>
  <si>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</si>
  <si>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</si>
  <si>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</si>
  <si>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</si>
  <si>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</si>
  <si>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</si>
  <si>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</si>
  <si>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</si>
  <si>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</si>
  <si>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</si>
  <si>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</si>
  <si>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</si>
  <si>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</si>
  <si>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</si>
  <si>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</si>
  <si>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</si>
  <si>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</si>
  <si>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</si>
  <si>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</si>
  <si>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</si>
  <si>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</si>
  <si>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</si>
  <si>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</si>
  <si>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</si>
  <si>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</si>
  <si>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</si>
  <si>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</si>
  <si>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</si>
  <si>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</si>
  <si>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</si>
  <si>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</si>
  <si>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</si>
  <si>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</si>
  <si>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</si>
  <si>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</si>
  <si>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</si>
  <si>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</si>
  <si>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</si>
  <si>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</si>
  <si>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</si>
  <si>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</si>
  <si>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</si>
  <si>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</si>
  <si>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</si>
  <si>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</si>
  <si>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</si>
  <si>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</si>
  <si>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</si>
  <si>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</si>
  <si>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</si>
  <si>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</si>
  <si>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</si>
  <si>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</si>
  <si>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</si>
  <si>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</si>
  <si>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</si>
  <si>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</si>
  <si>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</si>
  <si>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</si>
  <si>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</si>
  <si>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</si>
  <si>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</si>
  <si>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</si>
  <si>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</si>
  <si>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</si>
  <si>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</si>
  <si>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</si>
  <si>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</si>
  <si>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</si>
  <si>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</si>
  <si>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</si>
  <si>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</si>
  <si>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</si>
  <si>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</si>
  <si>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</si>
  <si>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</si>
  <si>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</si>
  <si>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</si>
  <si>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</si>
  <si>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</si>
  <si>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</si>
  <si>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</si>
  <si>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</si>
  <si>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</si>
  <si>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</si>
  <si>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</si>
  <si>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</si>
  <si>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</si>
  <si>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</si>
  <si>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</si>
  <si>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</si>
  <si>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</si>
  <si>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</si>
  <si>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</si>
  <si>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</si>
  <si>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</si>
  <si>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</si>
  <si>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</si>
  <si>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</si>
  <si>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</si>
  <si>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</si>
  <si>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</si>
  <si>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</si>
  <si>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</si>
  <si>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</si>
  <si>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</si>
  <si>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</si>
  <si>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</si>
  <si>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</si>
  <si>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</si>
  <si>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</si>
  <si>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</si>
  <si>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</si>
  <si>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</si>
  <si>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</si>
  <si>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</si>
  <si>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</si>
  <si>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</si>
  <si>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</si>
  <si>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</si>
  <si>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</si>
  <si>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</si>
  <si>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</si>
  <si>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</si>
  <si>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</si>
  <si>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</si>
  <si>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</si>
  <si>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</si>
  <si>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</si>
  <si>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</si>
  <si>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</si>
  <si>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</si>
  <si>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</si>
  <si>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</si>
  <si>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</si>
  <si>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</si>
  <si>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</si>
  <si>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</si>
  <si>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</si>
  <si>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</si>
  <si>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</si>
  <si>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</si>
  <si>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</si>
  <si>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</si>
  <si>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</si>
  <si>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</si>
  <si>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</si>
  <si>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</si>
  <si>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</si>
  <si>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</si>
  <si>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</si>
  <si>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</si>
  <si>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</si>
  <si>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</si>
  <si>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</si>
  <si>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</si>
  <si>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</si>
  <si>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</si>
  <si>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</si>
  <si>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</si>
  <si>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</si>
  <si>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</si>
  <si>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</si>
  <si>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</si>
  <si>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</si>
  <si>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</si>
  <si>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</si>
  <si>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</si>
  <si>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</si>
  <si>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</si>
  <si>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</si>
  <si>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</si>
  <si>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</si>
  <si>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</si>
  <si>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</si>
  <si>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</si>
  <si>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</si>
  <si>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</si>
  <si>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</si>
  <si>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</si>
  <si>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</si>
  <si>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</si>
  <si>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</si>
  <si>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</si>
  <si>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</si>
  <si>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</si>
  <si>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</si>
  <si>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</si>
  <si>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</si>
  <si>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</si>
  <si>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</si>
  <si>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</si>
  <si>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</si>
  <si>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</si>
  <si>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</si>
  <si>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</si>
  <si>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</si>
  <si>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</si>
  <si>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</si>
  <si>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</si>
  <si>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</si>
  <si>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</si>
  <si>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</si>
  <si>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</si>
  <si>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</si>
  <si>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</si>
  <si>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</si>
  <si>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</si>
  <si>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</si>
  <si>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</si>
  <si>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</si>
  <si>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</si>
  <si>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</si>
  <si>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</si>
  <si>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</si>
  <si>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</si>
  <si>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</si>
  <si>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</si>
  <si>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</si>
  <si>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</si>
  <si>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</si>
  <si>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</si>
  <si>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</si>
  <si>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</si>
  <si>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</si>
  <si>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</si>
  <si>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</si>
  <si>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</si>
  <si>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</si>
  <si>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</si>
  <si>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</si>
  <si>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</si>
  <si>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</si>
  <si>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</si>
  <si>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</si>
  <si>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</si>
  <si>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</si>
  <si>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</si>
  <si>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</si>
  <si>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</si>
  <si>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</si>
  <si>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</si>
  <si>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</si>
  <si>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</si>
  <si>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</si>
  <si>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</si>
  <si>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</si>
  <si>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</si>
  <si>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</si>
  <si>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</si>
  <si>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</si>
  <si>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</si>
  <si>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</si>
  <si>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</si>
  <si>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</si>
  <si>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</si>
  <si>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</si>
  <si>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</si>
  <si>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</si>
  <si>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</si>
  <si>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</si>
  <si>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</si>
  <si>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</si>
  <si>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</si>
  <si>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</si>
  <si>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</si>
  <si>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</si>
  <si>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</si>
  <si>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</si>
  <si>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</si>
  <si>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</si>
  <si>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</si>
  <si>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</si>
  <si>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</si>
  <si>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</si>
  <si>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</si>
  <si>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</si>
  <si>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</si>
  <si>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</si>
  <si>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</si>
  <si>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</si>
  <si>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</si>
  <si>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</si>
  <si>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</si>
  <si>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</si>
  <si>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</si>
  <si>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</si>
  <si>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</si>
  <si>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</si>
  <si>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</si>
  <si>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</si>
  <si>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</si>
  <si>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</si>
  <si>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</si>
  <si>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</si>
  <si>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</si>
  <si>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</si>
  <si>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</si>
  <si>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</si>
  <si>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</si>
  <si>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</si>
  <si>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</si>
  <si>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</si>
  <si>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</si>
  <si>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</si>
  <si>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</si>
  <si>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</si>
  <si>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</si>
  <si>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</si>
  <si>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</si>
  <si>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</si>
  <si>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</si>
  <si>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</si>
  <si>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</si>
  <si>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</si>
  <si>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</si>
  <si>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</si>
  <si>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</si>
  <si>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</si>
  <si>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</si>
  <si>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</si>
  <si>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</si>
  <si>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</si>
  <si>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</si>
  <si>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</si>
  <si>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</si>
  <si>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</si>
  <si>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</si>
  <si>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</si>
  <si>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</si>
  <si>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</si>
  <si>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</si>
  <si>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</si>
  <si>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</si>
  <si>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</si>
  <si>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</si>
  <si>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</si>
  <si>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</si>
  <si>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</si>
  <si>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</si>
  <si>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</si>
  <si>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</si>
  <si>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</si>
  <si>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</si>
  <si>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</si>
  <si>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</si>
  <si>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</si>
  <si>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</si>
  <si>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</si>
  <si>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</si>
  <si>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</si>
  <si>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</si>
  <si>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</si>
  <si>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</si>
  <si>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</si>
  <si>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</si>
  <si>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</si>
  <si>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</si>
  <si>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</si>
  <si>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</si>
  <si>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</si>
  <si>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</si>
  <si>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</si>
  <si>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</si>
  <si>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</si>
  <si>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</si>
  <si>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</si>
  <si>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</si>
  <si>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</si>
  <si>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</si>
  <si>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</si>
  <si>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</si>
  <si>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</si>
  <si>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</si>
  <si>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</si>
  <si>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</si>
  <si>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</si>
  <si>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</si>
  <si>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</si>
  <si>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</si>
  <si>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</si>
  <si>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</si>
  <si>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</si>
  <si>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</si>
  <si>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</si>
  <si>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</si>
  <si>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</si>
  <si>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</si>
  <si>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</si>
  <si>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</si>
  <si>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</si>
  <si>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</si>
  <si>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</si>
  <si>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</si>
  <si>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</si>
  <si>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</si>
  <si>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</si>
  <si>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</si>
  <si>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</si>
  <si>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</si>
  <si>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</si>
  <si>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</si>
  <si>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</si>
  <si>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</si>
  <si>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</si>
  <si>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</si>
  <si>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</si>
  <si>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</si>
  <si>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</si>
  <si>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</si>
  <si>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</si>
  <si>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</si>
  <si>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</si>
  <si>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</si>
  <si>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</si>
  <si>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</si>
  <si>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</si>
  <si>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</si>
  <si>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</si>
  <si>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</si>
  <si>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</si>
  <si>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</si>
  <si>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</si>
  <si>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</si>
  <si>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</si>
  <si>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</si>
  <si>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</si>
  <si>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</si>
  <si>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</si>
  <si>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</si>
  <si>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</si>
  <si>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</si>
  <si>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</si>
  <si>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</si>
  <si>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</si>
  <si>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</si>
  <si>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</si>
  <si>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</si>
  <si>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</si>
  <si>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</si>
  <si>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</si>
  <si>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</si>
  <si>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</si>
  <si>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</si>
  <si>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</si>
  <si>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</si>
  <si>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</si>
  <si>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</si>
  <si>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</si>
  <si>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</si>
  <si>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</si>
  <si>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</si>
  <si>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</si>
  <si>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</si>
  <si>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</si>
  <si>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</si>
  <si>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</si>
  <si>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</si>
  <si>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</si>
  <si>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</si>
  <si>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</si>
  <si>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</si>
  <si>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</si>
  <si>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</si>
  <si>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</si>
  <si>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</si>
  <si>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</si>
  <si>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</si>
  <si>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</si>
  <si>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</si>
  <si>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</si>
  <si>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</si>
  <si>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</si>
  <si>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</si>
  <si>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</si>
  <si>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</si>
  <si>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</si>
  <si>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</si>
  <si>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</si>
  <si>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</si>
  <si>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</si>
  <si>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</si>
  <si>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</si>
  <si>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</si>
  <si>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</si>
  <si>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</si>
  <si>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</si>
  <si>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</si>
  <si>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</si>
  <si>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</si>
  <si>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</si>
  <si>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</si>
  <si>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</si>
  <si>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</si>
  <si>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</si>
  <si>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</si>
  <si>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</si>
  <si>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</si>
  <si>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</si>
  <si>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</si>
  <si>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</si>
  <si>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</si>
  <si>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</si>
  <si>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</si>
  <si>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</si>
  <si>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</si>
  <si>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</si>
  <si>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</si>
  <si>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</si>
  <si>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</si>
  <si>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</si>
  <si>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</si>
  <si>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</si>
  <si>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</si>
  <si>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</si>
  <si>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</si>
  <si>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</si>
  <si>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</si>
  <si>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</si>
  <si>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</si>
  <si>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</si>
  <si>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</si>
  <si>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</si>
  <si>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</si>
  <si>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</si>
  <si>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</si>
  <si>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</si>
  <si>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</si>
  <si>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</si>
  <si>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</si>
  <si>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</si>
  <si>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</si>
  <si>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</si>
  <si>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</si>
  <si>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</si>
  <si>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</si>
  <si>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</si>
  <si>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</si>
  <si>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</si>
  <si>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</si>
  <si>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</si>
  <si>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</si>
  <si>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</si>
  <si>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</si>
  <si>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</si>
  <si>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</si>
  <si>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</si>
  <si>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</si>
  <si>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</si>
  <si>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</si>
  <si>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</si>
  <si>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</si>
  <si>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</si>
  <si>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</si>
  <si>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</si>
  <si>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</si>
  <si>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</si>
  <si>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</si>
  <si>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</si>
  <si>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</si>
  <si>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</si>
  <si>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</si>
  <si>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</si>
  <si>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</si>
  <si>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</si>
  <si>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</si>
  <si>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</si>
  <si>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</si>
  <si>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</si>
  <si>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</si>
  <si>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</si>
  <si>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</si>
  <si>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</si>
  <si>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</si>
  <si>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</si>
  <si>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</si>
  <si>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</si>
  <si>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</si>
  <si>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</si>
  <si>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</si>
  <si>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</si>
  <si>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</si>
  <si>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</si>
  <si>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</si>
  <si>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</si>
  <si>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</si>
  <si>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</si>
  <si>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</si>
  <si>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</si>
  <si>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</si>
  <si>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</si>
  <si>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</si>
  <si>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</si>
  <si>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</si>
  <si>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</si>
  <si>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</si>
  <si>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</si>
  <si>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</si>
  <si>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</si>
  <si>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</si>
  <si>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</si>
  <si>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</si>
  <si>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</si>
  <si>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</si>
  <si>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</si>
  <si>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</si>
  <si>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</si>
  <si>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</si>
  <si>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</si>
  <si>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</si>
  <si>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</si>
  <si>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</si>
  <si>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</si>
  <si>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</si>
  <si>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</si>
  <si>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</si>
  <si>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</si>
  <si>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</si>
  <si>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</si>
  <si>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</si>
  <si>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</si>
  <si>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</si>
  <si>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</si>
  <si>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</si>
  <si>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</si>
  <si>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</si>
  <si>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</si>
  <si>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</si>
  <si>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</si>
  <si>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</si>
  <si>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</si>
  <si>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</si>
  <si>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</si>
  <si>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</si>
  <si>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</si>
  <si>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</si>
  <si>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</si>
  <si>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</si>
  <si>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</si>
  <si>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</si>
  <si>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</si>
  <si>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</si>
  <si>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</si>
  <si>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</si>
  <si>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</si>
  <si>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</si>
  <si>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</si>
  <si>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</si>
  <si>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</si>
  <si>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</si>
  <si>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</si>
  <si>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</si>
  <si>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</si>
  <si>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</si>
  <si>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</si>
  <si>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</si>
  <si>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</si>
  <si>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</si>
  <si>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</si>
  <si>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</si>
  <si>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</si>
  <si>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</si>
  <si>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</si>
  <si>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</si>
  <si>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</si>
  <si>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</si>
  <si>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</si>
  <si>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</si>
  <si>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</si>
  <si>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</si>
  <si>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</si>
  <si>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</si>
  <si>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</si>
  <si>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</si>
  <si>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</si>
  <si>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</si>
  <si>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</si>
  <si>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</si>
  <si>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</si>
  <si>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</si>
  <si>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</si>
  <si>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</si>
  <si>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</si>
  <si>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</si>
  <si>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</si>
  <si>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</si>
  <si>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</si>
  <si>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</si>
  <si>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</si>
  <si>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</si>
  <si>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</si>
  <si>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</si>
  <si>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</si>
  <si>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</si>
  <si>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</si>
  <si>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</si>
  <si>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</si>
  <si>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</si>
  <si>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</si>
  <si>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</si>
  <si>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</si>
  <si>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</si>
  <si>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</si>
  <si>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</si>
  <si>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</si>
  <si>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</si>
  <si>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</si>
  <si>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</si>
  <si>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</si>
  <si>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</si>
  <si>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</si>
  <si>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</si>
  <si>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</si>
  <si>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</si>
  <si>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</si>
  <si>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</si>
  <si>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</si>
  <si>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</si>
  <si>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</si>
  <si>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</si>
  <si>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</si>
  <si>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</si>
  <si>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</si>
  <si>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</si>
  <si>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</si>
  <si>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</si>
  <si>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</si>
  <si>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</si>
  <si>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</si>
  <si>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</si>
  <si>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</si>
  <si>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</si>
  <si>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</si>
  <si>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</si>
  <si>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</si>
  <si>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</si>
  <si>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</si>
  <si>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</si>
  <si>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</si>
  <si>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</si>
  <si>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</si>
  <si>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</si>
  <si>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</si>
  <si>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</si>
  <si>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</si>
  <si>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</si>
  <si>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</si>
  <si>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</si>
  <si>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</si>
  <si>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</si>
  <si>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</si>
  <si>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</si>
  <si>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</si>
  <si>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</si>
  <si>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</si>
  <si>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</si>
  <si>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</si>
  <si>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</si>
  <si>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</si>
  <si>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</si>
  <si>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</si>
  <si>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</si>
  <si>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</si>
  <si>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</si>
  <si>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</si>
  <si>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</si>
  <si>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</si>
  <si>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</si>
  <si>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</si>
  <si>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</si>
  <si>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</si>
  <si>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</si>
  <si>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</si>
  <si>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</si>
  <si>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</si>
  <si>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</si>
  <si>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</si>
  <si>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</si>
  <si>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</si>
  <si>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</si>
  <si>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</si>
  <si>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</si>
  <si>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</si>
  <si>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</si>
  <si>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</si>
  <si>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</si>
  <si>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</si>
  <si>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</si>
  <si>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</si>
  <si>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</si>
  <si>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</si>
  <si>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</si>
  <si>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</si>
  <si>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</si>
  <si>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</si>
  <si>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</si>
  <si>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</si>
  <si>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</si>
  <si>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</si>
  <si>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</si>
  <si>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</si>
  <si>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</si>
  <si>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</si>
  <si>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</si>
  <si>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</si>
  <si>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</si>
  <si>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</si>
  <si>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</si>
  <si>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</si>
  <si>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</si>
  <si>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</si>
  <si>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</si>
  <si>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</si>
  <si>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</si>
  <si>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</si>
  <si>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</si>
  <si>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</si>
  <si>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</si>
  <si>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</si>
  <si>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</si>
  <si>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</si>
  <si>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</si>
  <si>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</si>
  <si>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</si>
  <si>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</si>
  <si>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</si>
  <si>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</si>
  <si>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</si>
  <si>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</si>
  <si>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</si>
  <si>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</si>
  <si>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</si>
  <si>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</si>
  <si>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</si>
  <si>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</si>
  <si>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</si>
  <si>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</si>
  <si>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</si>
  <si>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</si>
  <si>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</si>
  <si>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</si>
  <si>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</si>
  <si>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</si>
  <si>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</si>
  <si>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</si>
  <si>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</si>
  <si>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</si>
  <si>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</si>
  <si>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</si>
  <si>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</si>
  <si>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</si>
  <si>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</si>
  <si>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</si>
  <si>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</si>
  <si>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</si>
  <si>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</si>
  <si>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</si>
  <si>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</si>
  <si>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</si>
  <si>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</si>
  <si>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</si>
  <si>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</si>
  <si>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</si>
  <si>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</si>
  <si>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</si>
  <si>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</si>
  <si>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</si>
  <si>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</si>
  <si>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</si>
  <si>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</si>
  <si>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</si>
  <si>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</si>
  <si>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</si>
  <si>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</si>
  <si>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</si>
  <si>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</si>
  <si>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</si>
  <si>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</si>
  <si>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</si>
  <si>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</si>
  <si>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</si>
  <si>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</si>
  <si>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</si>
  <si>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</si>
  <si>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</si>
  <si>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</si>
  <si>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</si>
  <si>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</si>
  <si>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</si>
  <si>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</si>
  <si>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</si>
  <si>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</si>
  <si>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</si>
  <si>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</si>
  <si>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</si>
  <si>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</si>
  <si>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</si>
  <si>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</si>
  <si>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</si>
  <si>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</si>
  <si>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</si>
  <si>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</si>
  <si>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</si>
  <si>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</si>
  <si>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</si>
  <si>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</si>
  <si>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</si>
  <si>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</si>
  <si>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</si>
  <si>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</si>
  <si>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</si>
  <si>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</si>
  <si>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</si>
  <si>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</si>
  <si>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</si>
  <si>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</si>
  <si>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</si>
  <si>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</si>
  <si>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</si>
  <si>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</si>
  <si>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</si>
  <si>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</si>
  <si>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</si>
  <si>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</si>
  <si>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</si>
  <si>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</si>
  <si>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</si>
  <si>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</si>
  <si>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</si>
  <si>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</si>
  <si>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</si>
  <si>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</si>
  <si>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</si>
  <si>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</si>
  <si>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</si>
  <si>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</si>
  <si>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</si>
  <si>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</si>
  <si>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</si>
  <si>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</si>
  <si>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</si>
  <si>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</si>
  <si>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</si>
  <si>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</si>
  <si>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</si>
  <si>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</si>
  <si>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</si>
  <si>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</si>
  <si>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</si>
  <si>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</si>
  <si>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</si>
  <si>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</si>
  <si>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</si>
  <si>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</si>
  <si>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</si>
  <si>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</si>
  <si>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</si>
  <si>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</si>
  <si>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</si>
  <si>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</si>
  <si>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</si>
  <si>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</si>
  <si>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</si>
  <si>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</si>
  <si>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</si>
  <si>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</si>
  <si>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</si>
  <si>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</si>
  <si>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</si>
  <si>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</si>
  <si>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</si>
  <si>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</si>
  <si>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</si>
  <si>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</si>
  <si>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</si>
  <si>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</si>
  <si>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</si>
  <si>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</si>
  <si>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</si>
  <si>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</si>
  <si>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</si>
  <si>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</si>
  <si>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</si>
  <si>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</si>
  <si>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</si>
  <si>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</si>
  <si>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</si>
  <si>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</si>
  <si>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</si>
  <si>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</si>
  <si>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</si>
  <si>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</si>
  <si>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</si>
  <si>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</si>
  <si>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</si>
  <si>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</si>
  <si>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</si>
  <si>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</si>
  <si>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</si>
  <si>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</si>
  <si>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</si>
  <si>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</si>
  <si>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</si>
  <si>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</si>
  <si>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</si>
  <si>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</si>
  <si>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</si>
  <si>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</si>
  <si>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</si>
  <si>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</si>
  <si>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</si>
  <si>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</si>
  <si>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</si>
  <si>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</si>
  <si>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</si>
  <si>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</si>
  <si>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</si>
  <si>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</si>
  <si>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</si>
  <si>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</si>
  <si>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</si>
  <si>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</si>
  <si>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</si>
  <si>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</si>
  <si>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</si>
  <si>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</si>
  <si>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</si>
  <si>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</si>
  <si>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</si>
  <si>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</si>
  <si>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</si>
  <si>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</si>
  <si>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</si>
  <si>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</si>
  <si>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</si>
  <si>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</si>
  <si>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</si>
  <si>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</si>
  <si>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</si>
  <si>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</si>
  <si>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</si>
  <si>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</si>
  <si>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</si>
  <si>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</si>
  <si>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</si>
  <si>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</si>
  <si>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</si>
  <si>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</si>
  <si>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</si>
  <si>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</si>
  <si>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</si>
  <si>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</si>
  <si>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</si>
  <si>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</si>
  <si>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</si>
  <si>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</si>
  <si>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</si>
  <si>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</si>
  <si>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</si>
  <si>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</si>
  <si>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</si>
  <si>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</si>
  <si>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</si>
  <si>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</si>
  <si>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</si>
  <si>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</si>
  <si>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</si>
  <si>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</si>
  <si>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</si>
  <si>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</si>
  <si>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</si>
  <si>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</si>
  <si>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</si>
  <si>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</si>
  <si>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</si>
  <si>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</si>
  <si>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</si>
  <si>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</si>
  <si>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</si>
  <si>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</si>
  <si>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</si>
  <si>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</si>
  <si>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</si>
  <si>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</si>
  <si>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</si>
  <si>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</si>
  <si>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</si>
  <si>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</si>
  <si>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</si>
  <si>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</si>
  <si>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</si>
  <si>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</si>
  <si>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</si>
  <si>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</si>
  <si>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</si>
  <si>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</si>
  <si>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</si>
  <si>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</si>
  <si>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</si>
  <si>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</si>
  <si>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</si>
  <si>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</si>
  <si>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</si>
  <si>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</si>
  <si>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</si>
  <si>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</si>
  <si>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</si>
  <si>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</si>
  <si>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</si>
  <si>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</si>
  <si>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</si>
  <si>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</si>
  <si>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</si>
  <si>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</si>
  <si>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</si>
  <si>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</si>
  <si>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</si>
  <si>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</si>
  <si>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</si>
  <si>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</si>
  <si>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</si>
  <si>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</si>
  <si>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</si>
  <si>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</si>
  <si>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</si>
  <si>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</si>
  <si>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</si>
  <si>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</si>
  <si>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</si>
  <si>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</si>
  <si>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</si>
  <si>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</si>
  <si>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</si>
  <si>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</si>
  <si>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</si>
  <si>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</si>
  <si>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</si>
  <si>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</si>
  <si>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</si>
  <si>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</si>
  <si>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</si>
  <si>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</si>
  <si>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</si>
  <si>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</si>
  <si>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</si>
  <si>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</si>
  <si>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</si>
  <si>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</si>
  <si>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</si>
  <si>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</si>
  <si>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</si>
  <si>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</si>
  <si>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</si>
  <si>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</si>
  <si>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</si>
  <si>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</si>
  <si>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</si>
  <si>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</si>
  <si>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</si>
  <si>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</si>
  <si>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</si>
  <si>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</si>
  <si>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</si>
  <si>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</si>
  <si>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</si>
  <si>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</si>
  <si>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</si>
  <si>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</si>
  <si>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</si>
  <si>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</si>
  <si>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</si>
  <si>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</si>
  <si>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</si>
  <si>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</si>
  <si>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</si>
  <si>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</si>
  <si>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</si>
  <si>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</si>
  <si>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</si>
  <si>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</si>
  <si>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</si>
  <si>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</si>
  <si>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</si>
  <si>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</si>
  <si>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</si>
  <si>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</si>
  <si>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</si>
  <si>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</si>
  <si>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</si>
  <si>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</si>
  <si>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</si>
  <si>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</si>
  <si>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</si>
  <si>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</si>
  <si>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</si>
  <si>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</si>
  <si>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</si>
  <si>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</si>
  <si>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</si>
  <si>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</si>
  <si>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</si>
  <si>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</si>
  <si>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</si>
  <si>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</si>
  <si>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</si>
  <si>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</si>
  <si>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</si>
  <si>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</si>
  <si>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</si>
  <si>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</si>
  <si>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</si>
  <si>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</si>
  <si>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</si>
  <si>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</si>
  <si>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</si>
  <si>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</si>
  <si>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</si>
  <si>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</si>
  <si>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</si>
  <si>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</si>
  <si>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</si>
  <si>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</si>
  <si>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</si>
  <si>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</si>
  <si>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</si>
  <si>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</si>
  <si>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</si>
  <si>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</si>
  <si>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</si>
  <si>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</si>
  <si>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</si>
  <si>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</si>
  <si>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</si>
  <si>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</si>
  <si>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</si>
  <si>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</si>
  <si>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</si>
  <si>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</si>
  <si>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</si>
  <si>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</si>
  <si>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</si>
  <si>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</si>
  <si>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</si>
  <si>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</si>
  <si>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</si>
  <si>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</si>
  <si>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</si>
  <si>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</si>
  <si>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</si>
  <si>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</si>
  <si>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</si>
  <si>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</si>
  <si>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</si>
  <si>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</si>
  <si>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</si>
  <si>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</si>
  <si>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</si>
  <si>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</si>
  <si>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</si>
  <si>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</si>
  <si>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</si>
  <si>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</si>
  <si>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</si>
  <si>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</si>
  <si>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</si>
  <si>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</si>
  <si>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</si>
  <si>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</si>
  <si>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</si>
  <si>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</si>
  <si>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</si>
  <si>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</si>
  <si>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</si>
  <si>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</si>
  <si>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</si>
  <si>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</si>
  <si>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</si>
  <si>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</si>
  <si>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</si>
  <si>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</si>
  <si>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</si>
  <si>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</si>
  <si>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</si>
  <si>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</si>
  <si>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</si>
  <si>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</si>
  <si>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</si>
  <si>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</si>
  <si>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</si>
  <si>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</si>
  <si>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</si>
  <si>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</si>
  <si>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</si>
  <si>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</si>
  <si>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</si>
  <si>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</si>
  <si>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</si>
  <si>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</si>
  <si>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</si>
  <si>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</si>
  <si>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</si>
  <si>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</si>
  <si>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</si>
  <si>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</si>
  <si>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</si>
  <si>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</si>
  <si>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</si>
  <si>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</si>
  <si>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</si>
  <si>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</si>
  <si>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</si>
  <si>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</si>
  <si>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</si>
  <si>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</si>
  <si>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</si>
  <si>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</si>
  <si>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</si>
  <si>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</si>
  <si>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</si>
  <si>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</si>
  <si>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</si>
  <si>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</si>
  <si>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</si>
  <si>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</si>
  <si>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</si>
  <si>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</si>
  <si>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</si>
  <si>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</si>
  <si>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</si>
  <si>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</si>
  <si>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</si>
  <si>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</si>
  <si>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</si>
  <si>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</si>
  <si>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</si>
  <si>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</si>
  <si>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</si>
  <si>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</si>
  <si>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</si>
  <si>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</si>
  <si>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</si>
  <si>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</si>
  <si>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</si>
  <si>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</si>
  <si>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</si>
  <si>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</si>
  <si>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</si>
  <si>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</si>
  <si>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</si>
  <si>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</si>
  <si>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</si>
  <si>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</si>
  <si>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</si>
  <si>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</si>
  <si>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</si>
  <si>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</si>
  <si>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</si>
  <si>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</si>
  <si>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</si>
  <si>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</si>
  <si>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</si>
  <si>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</si>
  <si>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</si>
  <si>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</si>
  <si>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</si>
  <si>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</si>
  <si>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</si>
  <si>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</si>
  <si>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</si>
  <si>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</si>
  <si>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</si>
  <si>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</si>
  <si>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</si>
  <si>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</si>
  <si>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</si>
  <si>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</si>
  <si>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</si>
  <si>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</si>
  <si>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</si>
  <si>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</si>
  <si>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</si>
  <si>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</si>
  <si>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</si>
  <si>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</si>
  <si>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</si>
  <si>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</si>
  <si>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</si>
  <si>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</si>
  <si>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</si>
  <si>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</si>
  <si>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</si>
  <si>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</si>
  <si>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</si>
  <si>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</si>
  <si>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</si>
  <si>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</si>
  <si>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</si>
  <si>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</si>
  <si>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</si>
  <si>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</si>
  <si>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</si>
  <si>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</si>
  <si>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</si>
  <si>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</si>
  <si>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</si>
  <si>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</si>
  <si>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</si>
  <si>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</si>
  <si>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</si>
  <si>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</si>
  <si>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</si>
  <si>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</si>
  <si>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</si>
  <si>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</si>
  <si>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</si>
  <si>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</si>
  <si>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</si>
  <si>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</si>
  <si>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</si>
  <si>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</si>
  <si>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</si>
  <si>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</si>
  <si>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</si>
  <si>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</si>
  <si>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</si>
  <si>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</si>
  <si>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</si>
  <si>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</si>
  <si>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</si>
  <si>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</si>
  <si>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</si>
  <si>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</si>
  <si>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</si>
  <si>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</si>
  <si>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</si>
  <si>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</si>
  <si>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</si>
  <si>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</si>
  <si>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</si>
  <si>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</si>
  <si>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</si>
  <si>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</si>
  <si>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</si>
  <si>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</si>
  <si>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</si>
  <si>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</si>
  <si>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</si>
  <si>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</si>
  <si>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</si>
  <si>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</si>
  <si>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</si>
  <si>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</si>
  <si>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</si>
  <si>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</si>
  <si>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</si>
  <si>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</si>
  <si>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</si>
  <si>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</si>
  <si>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</si>
  <si>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</si>
  <si>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</si>
  <si>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</si>
  <si>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</si>
  <si>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</si>
  <si>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</si>
  <si>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</si>
  <si>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</si>
  <si>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</si>
  <si>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</si>
  <si>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</si>
  <si>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</si>
  <si>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</si>
  <si>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</si>
  <si>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</si>
  <si>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</si>
  <si>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</si>
  <si>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</si>
  <si>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</si>
  <si>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</si>
  <si>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</si>
  <si>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</si>
  <si>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</si>
  <si>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</si>
  <si>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</si>
  <si>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</si>
  <si>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</si>
  <si>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</si>
  <si>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</si>
  <si>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</si>
  <si>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</si>
  <si>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</si>
  <si>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</si>
  <si>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</si>
  <si>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</si>
  <si>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</si>
  <si>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</si>
  <si>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</si>
  <si>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</si>
  <si>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</si>
  <si>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</si>
  <si>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</si>
  <si>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</si>
  <si>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</si>
  <si>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</si>
  <si>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</si>
  <si>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</si>
  <si>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</si>
  <si>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</si>
  <si>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</si>
  <si>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</si>
  <si>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</si>
  <si>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</si>
  <si>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</si>
  <si>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</si>
  <si>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</si>
  <si>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</si>
  <si>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</si>
  <si>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</si>
  <si>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</si>
  <si>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</si>
  <si>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</si>
  <si>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</si>
  <si>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</si>
  <si>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</si>
  <si>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</si>
  <si>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</si>
  <si>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</si>
  <si>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</si>
  <si>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</si>
  <si>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</si>
  <si>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</si>
  <si>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</si>
  <si>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</si>
  <si>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</si>
  <si>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</si>
  <si>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</si>
  <si>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</si>
  <si>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</si>
  <si>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</si>
  <si>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</si>
  <si>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</si>
  <si>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</si>
  <si>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</si>
  <si>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</si>
  <si>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</si>
  <si>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</si>
  <si>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</si>
  <si>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</si>
  <si>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</si>
  <si>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</si>
  <si>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</si>
  <si>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</si>
  <si>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</si>
  <si>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</si>
  <si>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</si>
  <si>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</si>
  <si>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</si>
  <si>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</si>
  <si>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</si>
  <si>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</si>
  <si>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</si>
  <si>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</si>
  <si>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</si>
  <si>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</si>
  <si>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</si>
  <si>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</si>
  <si>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</si>
  <si>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</si>
  <si>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</si>
  <si>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</si>
  <si>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</si>
  <si>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</si>
  <si>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</si>
  <si>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</si>
  <si>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</si>
  <si>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</si>
  <si>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</si>
  <si>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</si>
  <si>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</si>
  <si>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</si>
  <si>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</si>
  <si>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</si>
  <si>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</si>
  <si>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</si>
  <si>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</si>
  <si>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</si>
  <si>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</si>
  <si>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</si>
  <si>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</si>
  <si>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</si>
  <si>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</si>
  <si>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</si>
  <si>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</si>
  <si>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</si>
  <si>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</si>
  <si>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</si>
  <si>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</si>
  <si>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</si>
  <si>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</si>
  <si>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</si>
  <si>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</si>
  <si>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</si>
  <si>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</si>
  <si>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</si>
  <si>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</si>
  <si>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</si>
  <si>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</si>
  <si>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</si>
  <si>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</si>
  <si>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</si>
  <si>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</si>
  <si>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</si>
  <si>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</si>
  <si>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</si>
  <si>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</si>
  <si>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</si>
  <si>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</si>
  <si>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</si>
  <si>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</si>
  <si>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</si>
  <si>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</si>
  <si>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</si>
  <si>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</si>
  <si>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</si>
  <si>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</si>
  <si>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</si>
  <si>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</si>
  <si>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</si>
  <si>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</si>
  <si>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</si>
  <si>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</si>
  <si>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</si>
  <si>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</si>
  <si>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</si>
  <si>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</si>
  <si>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</si>
  <si>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</si>
  <si>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</si>
  <si>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</si>
  <si>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</si>
  <si>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</si>
  <si>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</si>
  <si>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</si>
  <si>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</si>
  <si>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</si>
  <si>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</si>
  <si>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</si>
  <si>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</si>
  <si>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</si>
  <si>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</si>
  <si>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</si>
  <si>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</si>
  <si>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</si>
  <si>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</si>
  <si>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</si>
  <si>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</si>
  <si>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</si>
  <si>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</si>
  <si>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</si>
  <si>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</si>
  <si>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</si>
  <si>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</si>
  <si>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</si>
  <si>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</si>
  <si>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</si>
  <si>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</si>
  <si>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</si>
  <si>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</si>
  <si>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</si>
  <si>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</si>
  <si>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</si>
  <si>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</si>
  <si>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</si>
  <si>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</si>
  <si>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</si>
  <si>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</si>
  <si>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</si>
  <si>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</si>
  <si>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</si>
  <si>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</si>
  <si>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</si>
  <si>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</si>
  <si>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</si>
  <si>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</si>
  <si>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</si>
  <si>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</si>
  <si>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</si>
  <si>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</si>
  <si>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</si>
  <si>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</si>
  <si>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</si>
  <si>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</si>
  <si>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</si>
  <si>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</si>
  <si>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</si>
  <si>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</si>
  <si>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</si>
  <si>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</si>
  <si>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</si>
  <si>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</si>
  <si>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</si>
  <si>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</si>
  <si>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</si>
  <si>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</si>
  <si>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</si>
  <si>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</si>
  <si>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</si>
  <si>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</si>
  <si>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</si>
  <si>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</si>
  <si>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</si>
  <si>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</si>
  <si>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</si>
  <si>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</si>
  <si>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</si>
  <si>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</si>
  <si>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</si>
  <si>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</si>
  <si>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</si>
  <si>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</si>
  <si>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</si>
  <si>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</si>
  <si>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</si>
  <si>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</si>
  <si>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</si>
  <si>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</si>
  <si>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</si>
  <si>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</si>
  <si>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</si>
  <si>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</si>
  <si>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</si>
  <si>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</si>
  <si>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</si>
  <si>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</si>
  <si>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</si>
  <si>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</si>
  <si>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</si>
  <si>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</si>
  <si>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</si>
  <si>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</si>
  <si>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</si>
  <si>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</si>
  <si>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</si>
  <si>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</si>
  <si>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</si>
  <si>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</si>
  <si>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</si>
  <si>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</si>
  <si>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</si>
  <si>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</si>
  <si>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</si>
  <si>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</si>
  <si>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</si>
  <si>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</si>
  <si>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</si>
  <si>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</si>
  <si>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</si>
  <si>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</si>
  <si>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</si>
  <si>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</si>
  <si>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</si>
  <si>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</si>
  <si>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</si>
  <si>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</si>
  <si>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</si>
  <si>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</si>
  <si>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</si>
  <si>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</si>
  <si>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</si>
  <si>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</si>
  <si>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</si>
  <si>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</si>
  <si>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</si>
  <si>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</si>
  <si>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</si>
  <si>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</si>
  <si>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</si>
  <si>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</si>
  <si>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</si>
  <si>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</si>
  <si>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</si>
  <si>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</si>
  <si>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</si>
  <si>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</si>
  <si>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</si>
  <si>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</si>
  <si>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</si>
  <si>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</si>
  <si>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</si>
  <si>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</si>
  <si>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</si>
  <si>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</si>
  <si>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</si>
  <si>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</si>
  <si>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</si>
  <si>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</si>
  <si>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</si>
  <si>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</si>
  <si>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</si>
  <si>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</si>
  <si>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</si>
  <si>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</si>
  <si>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</si>
  <si>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</si>
  <si>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</si>
  <si>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</si>
  <si>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</si>
  <si>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</si>
  <si>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</si>
  <si>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</si>
  <si>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</si>
  <si>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</si>
  <si>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</si>
  <si>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</si>
  <si>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</si>
  <si>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</si>
  <si>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</si>
  <si>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</si>
  <si>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</si>
  <si>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</si>
  <si>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</si>
  <si>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</si>
  <si>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</si>
  <si>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</si>
  <si>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</si>
  <si>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</si>
  <si>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</si>
  <si>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</si>
  <si>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</si>
  <si>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</si>
  <si>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</si>
  <si>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</si>
  <si>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</si>
  <si>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</si>
  <si>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</si>
  <si>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</si>
  <si>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</si>
  <si>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</si>
  <si>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</si>
  <si>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</si>
  <si>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</si>
  <si>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</si>
  <si>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</si>
  <si>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</si>
  <si>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</si>
  <si>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</si>
  <si>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</si>
  <si>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</si>
  <si>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</si>
  <si>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</si>
  <si>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</si>
  <si>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</si>
  <si>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</si>
  <si>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</si>
  <si>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</si>
  <si>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</si>
  <si>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</si>
  <si>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</si>
  <si>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</si>
  <si>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</si>
  <si>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</si>
  <si>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</si>
  <si>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</si>
  <si>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</si>
  <si>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</si>
  <si>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</si>
  <si>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</si>
  <si>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</si>
  <si>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</si>
  <si>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</si>
  <si>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</si>
  <si>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</si>
  <si>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</si>
  <si>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</si>
  <si>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</si>
  <si>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</si>
  <si>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</si>
  <si>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</si>
  <si>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</si>
  <si>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</si>
  <si>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</si>
  <si>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</si>
  <si>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</si>
  <si>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</si>
  <si>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</si>
  <si>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</si>
  <si>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</si>
  <si>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</si>
  <si>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</si>
  <si>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</si>
  <si>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</si>
  <si>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</si>
  <si>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</si>
  <si>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</si>
  <si>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</si>
  <si>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</si>
  <si>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</si>
  <si>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</si>
  <si>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</si>
  <si>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</si>
  <si>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</si>
  <si>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</si>
  <si>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</si>
  <si>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</si>
  <si>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</si>
  <si>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</si>
  <si>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</si>
  <si>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</si>
  <si>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</si>
  <si>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</si>
  <si>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</si>
  <si>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</si>
  <si>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</si>
  <si>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</si>
  <si>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</si>
  <si>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</si>
  <si>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</si>
  <si>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</si>
  <si>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</si>
  <si>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</si>
  <si>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</si>
  <si>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</si>
  <si>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</si>
  <si>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</si>
  <si>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</si>
  <si>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</si>
  <si>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</si>
  <si>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</si>
  <si>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</si>
  <si>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</si>
  <si>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</si>
  <si>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</si>
  <si>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</si>
  <si>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</si>
  <si>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</si>
  <si>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</si>
  <si>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</si>
  <si>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</si>
  <si>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</si>
  <si>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</si>
  <si>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</si>
  <si>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</si>
  <si>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</si>
  <si>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</si>
  <si>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</si>
  <si>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</si>
  <si>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</si>
  <si>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</si>
  <si>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</si>
  <si>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</si>
  <si>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</si>
  <si>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</si>
  <si>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</si>
  <si>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</si>
  <si>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</si>
  <si>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</si>
  <si>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</si>
  <si>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</si>
  <si>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</si>
  <si>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</si>
  <si>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</si>
  <si>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</si>
  <si>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</si>
  <si>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</si>
  <si>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</si>
  <si>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</si>
  <si>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</si>
  <si>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</si>
  <si>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</si>
  <si>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</si>
  <si>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</si>
  <si>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</si>
  <si>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</si>
  <si>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</si>
  <si>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</si>
  <si>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</si>
  <si>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</si>
  <si>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</si>
  <si>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</si>
  <si>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</si>
  <si>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</si>
  <si>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</si>
  <si>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</si>
  <si>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</si>
  <si>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</si>
  <si>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</si>
  <si>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</si>
  <si>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</si>
  <si>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</si>
  <si>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</si>
  <si>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</si>
  <si>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</si>
  <si>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</si>
  <si>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</si>
  <si>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</si>
  <si>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</si>
  <si>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</si>
  <si>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</si>
  <si>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</si>
  <si>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</si>
  <si>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</si>
  <si>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</si>
  <si>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</si>
  <si>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</si>
  <si>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</si>
  <si>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</si>
  <si>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</si>
  <si>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</si>
  <si>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</si>
  <si>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</si>
  <si>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</si>
  <si>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</si>
  <si>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</si>
  <si>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</si>
  <si>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</si>
  <si>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</si>
  <si>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</si>
  <si>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</si>
  <si>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</si>
  <si>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</si>
  <si>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</si>
  <si>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</si>
  <si>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</si>
  <si>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</si>
  <si>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</si>
  <si>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</si>
  <si>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</si>
  <si>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</si>
  <si>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</si>
  <si>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</si>
  <si>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</si>
  <si>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</si>
  <si>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</si>
  <si>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</si>
  <si>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</si>
  <si>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</si>
  <si>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</si>
  <si>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</si>
  <si>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</si>
  <si>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</si>
  <si>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</si>
  <si>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</si>
  <si>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</si>
  <si>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</si>
  <si>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</si>
  <si>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</si>
  <si>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</si>
  <si>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</si>
  <si>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</si>
  <si>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</si>
  <si>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</si>
  <si>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</si>
  <si>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</si>
  <si>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</si>
  <si>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</si>
  <si>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</si>
  <si>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</si>
  <si>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</si>
  <si>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</si>
  <si>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</si>
  <si>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</si>
  <si>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</si>
  <si>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</si>
  <si>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</si>
  <si>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</si>
  <si>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</si>
  <si>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</si>
  <si>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</si>
  <si>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</si>
  <si>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</si>
  <si>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</si>
  <si>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</si>
  <si>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</si>
  <si>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</si>
  <si>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</si>
  <si>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</si>
  <si>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</si>
  <si>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</si>
  <si>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</si>
  <si>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</si>
  <si>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</si>
  <si>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</si>
  <si>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</si>
  <si>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</si>
  <si>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</si>
  <si>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</si>
  <si>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</si>
  <si>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</si>
  <si>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</si>
  <si>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</si>
  <si>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</si>
  <si>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</si>
  <si>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</si>
  <si>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</si>
  <si>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</si>
  <si>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</si>
  <si>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</si>
  <si>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</si>
  <si>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</si>
  <si>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</si>
  <si>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</si>
  <si>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</si>
  <si>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</si>
  <si>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</si>
  <si>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</si>
  <si>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</si>
  <si>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</si>
  <si>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</si>
  <si>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</si>
  <si>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</si>
  <si>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</si>
  <si>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</si>
  <si>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</si>
  <si>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</si>
  <si>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</si>
  <si>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</si>
  <si>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</si>
  <si>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</si>
  <si>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</si>
  <si>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</si>
  <si>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</si>
  <si>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</si>
  <si>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</si>
  <si>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</si>
  <si>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</si>
  <si>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</si>
  <si>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</si>
  <si>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</si>
  <si>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</si>
  <si>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</si>
  <si>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</si>
  <si>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</si>
  <si>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</si>
  <si>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</si>
  <si>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</si>
  <si>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</si>
  <si>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</si>
  <si>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</si>
  <si>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</si>
  <si>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</si>
  <si>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</si>
  <si>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</si>
  <si>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</si>
  <si>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</si>
  <si>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</si>
  <si>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</si>
  <si>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</si>
  <si>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</si>
  <si>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</si>
  <si>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</si>
  <si>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</si>
  <si>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</si>
  <si>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</si>
  <si>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</si>
  <si>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</si>
  <si>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</si>
  <si>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</si>
  <si>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</si>
  <si>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</si>
  <si>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</si>
  <si>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</si>
  <si>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</si>
  <si>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</si>
  <si>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</si>
  <si>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</si>
  <si>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</si>
  <si>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</si>
  <si>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</si>
  <si>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</si>
  <si>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</si>
  <si>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</si>
  <si>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</si>
  <si>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</si>
  <si>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</si>
  <si>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</si>
  <si>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</si>
  <si>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</si>
  <si>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</si>
  <si>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</si>
  <si>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</si>
  <si>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</si>
  <si>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</si>
  <si>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</si>
  <si>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</si>
  <si>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</si>
  <si>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</si>
  <si>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</si>
  <si>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</si>
  <si>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</si>
  <si>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</si>
  <si>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</si>
  <si>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</si>
  <si>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</si>
  <si>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</si>
  <si>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</si>
  <si>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</si>
  <si>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</si>
  <si>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</si>
  <si>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</si>
  <si>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</si>
  <si>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</si>
  <si>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</si>
  <si>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</si>
  <si>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</si>
  <si>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</si>
  <si>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</si>
  <si>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</si>
  <si>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</si>
  <si>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</si>
  <si>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</si>
  <si>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</si>
  <si>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</si>
  <si>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</si>
  <si>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</si>
  <si>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</si>
  <si>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</si>
  <si>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</si>
  <si>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</si>
  <si>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</si>
  <si>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</si>
  <si>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</si>
  <si>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</si>
  <si>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</si>
  <si>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</si>
  <si>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</si>
  <si>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</si>
  <si>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</si>
  <si>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</si>
  <si>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</si>
  <si>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</si>
  <si>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</si>
  <si>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</si>
  <si>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</si>
  <si>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</si>
  <si>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</si>
  <si>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</si>
  <si>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</si>
  <si>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</si>
  <si>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</si>
  <si>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</si>
  <si>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</si>
  <si>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</si>
  <si>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</si>
  <si>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</si>
  <si>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</si>
  <si>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</si>
  <si>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</si>
  <si>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</si>
  <si>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</si>
  <si>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</si>
  <si>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</si>
  <si>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</si>
  <si>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</si>
  <si>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</si>
  <si>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</si>
  <si>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</si>
  <si>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</si>
  <si>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</si>
  <si>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</si>
  <si>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</si>
  <si>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</si>
  <si>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</si>
  <si>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</si>
  <si>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</si>
  <si>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</si>
  <si>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</si>
  <si>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</si>
  <si>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</si>
  <si>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</si>
  <si>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</si>
  <si>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</si>
  <si>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</si>
  <si>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</si>
  <si>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</si>
  <si>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</si>
  <si>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</si>
  <si>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</si>
  <si>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</si>
  <si>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</si>
  <si>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</si>
  <si>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</si>
  <si>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</si>
  <si>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</si>
  <si>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</si>
  <si>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</si>
  <si>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</si>
  <si>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</si>
  <si>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</si>
  <si>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</si>
  <si>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</si>
  <si>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</si>
  <si>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</si>
  <si>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</si>
  <si>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</si>
  <si>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</si>
  <si>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</si>
  <si>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</si>
  <si>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</si>
  <si>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</si>
  <si>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</si>
  <si>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</si>
  <si>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</si>
  <si>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</si>
  <si>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</si>
  <si>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</si>
  <si>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</si>
  <si>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</si>
  <si>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</si>
  <si>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</si>
  <si>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</si>
  <si>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</si>
  <si>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</si>
  <si>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</si>
  <si>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</si>
  <si>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</si>
  <si>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</si>
  <si>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</si>
  <si>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</si>
  <si>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</si>
  <si>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</si>
  <si>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</si>
  <si>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</si>
  <si>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</si>
  <si>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</si>
  <si>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</si>
  <si>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</si>
  <si>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</si>
  <si>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</si>
  <si>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</si>
  <si>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</si>
  <si>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</si>
  <si>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</si>
  <si>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</si>
  <si>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</si>
  <si>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</si>
  <si>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</si>
  <si>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</si>
  <si>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</si>
  <si>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</si>
  <si>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</si>
  <si>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</si>
  <si>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</si>
  <si>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</si>
  <si>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</si>
  <si>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</si>
  <si>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</si>
  <si>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</si>
  <si>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</si>
  <si>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</si>
  <si>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</si>
  <si>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</si>
  <si>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</si>
  <si>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</si>
  <si>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</si>
  <si>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</si>
  <si>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</si>
  <si>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</si>
  <si>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</si>
  <si>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</si>
  <si>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</si>
  <si>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</si>
  <si>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</si>
  <si>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</si>
  <si>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</si>
  <si>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</si>
  <si>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</si>
  <si>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</si>
  <si>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</si>
  <si>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</si>
  <si>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</si>
  <si>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</si>
  <si>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</si>
  <si>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</si>
  <si>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</si>
  <si>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</si>
  <si>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</si>
  <si>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</si>
  <si>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</si>
  <si>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</si>
  <si>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</si>
  <si>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</si>
  <si>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</si>
  <si>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</si>
  <si>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</si>
  <si>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</si>
  <si>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</si>
  <si>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</si>
  <si>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</si>
  <si>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</si>
  <si>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</si>
  <si>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</si>
  <si>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</si>
  <si>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</si>
  <si>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</si>
  <si>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</si>
  <si>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</si>
  <si>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</si>
  <si>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</si>
  <si>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</si>
  <si>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</si>
  <si>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</si>
  <si>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</si>
  <si>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</si>
  <si>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</si>
  <si>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</si>
  <si>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</si>
  <si>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</si>
  <si>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</si>
  <si>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</si>
  <si>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</si>
  <si>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</si>
  <si>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</si>
  <si>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</si>
  <si>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</si>
  <si>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</si>
  <si>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</si>
  <si>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</si>
  <si>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</si>
  <si>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</si>
  <si>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</si>
  <si>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</si>
  <si>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</si>
  <si>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</si>
  <si>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</si>
  <si>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</si>
  <si>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</si>
  <si>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</si>
  <si>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</si>
  <si>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</si>
  <si>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</si>
  <si>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</si>
  <si>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</si>
  <si>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</si>
  <si>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</si>
  <si>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</si>
  <si>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</si>
  <si>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</si>
  <si>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</si>
  <si>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</si>
  <si>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</si>
  <si>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</si>
  <si>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</si>
  <si>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</si>
  <si>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</si>
  <si>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</si>
  <si>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</si>
  <si>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</si>
  <si>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</si>
  <si>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</si>
  <si>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</si>
  <si>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</si>
  <si>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</si>
  <si>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</si>
  <si>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</si>
  <si>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</si>
  <si>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</si>
  <si>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</si>
  <si>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</si>
  <si>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</si>
  <si>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</si>
  <si>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</si>
  <si>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</si>
  <si>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</si>
  <si>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</si>
  <si>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</si>
  <si>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</si>
  <si>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</si>
  <si>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</si>
  <si>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</si>
  <si>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</si>
  <si>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</si>
  <si>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</si>
  <si>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</si>
  <si>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</si>
  <si>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</si>
  <si>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</si>
  <si>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</si>
  <si>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</si>
  <si>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</si>
  <si>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</si>
  <si>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</si>
  <si>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</si>
  <si>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</si>
  <si>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</si>
  <si>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</si>
  <si>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</si>
  <si>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</si>
  <si>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</si>
  <si>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</si>
  <si>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</si>
  <si>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</si>
  <si>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</si>
  <si>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</si>
  <si>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</si>
  <si>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</si>
  <si>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</si>
  <si>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</si>
  <si>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</si>
  <si>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</si>
  <si>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</si>
  <si>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</si>
  <si>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</si>
  <si>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</si>
  <si>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</si>
  <si>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</si>
  <si>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</si>
  <si>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</si>
  <si>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</si>
  <si>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</si>
  <si>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</si>
  <si>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</si>
  <si>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</si>
  <si>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</si>
  <si>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</si>
  <si>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</si>
  <si>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</si>
  <si>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</si>
  <si>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</si>
  <si>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</si>
  <si>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</si>
  <si>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</si>
  <si>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</si>
  <si>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</si>
  <si>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</si>
  <si>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</si>
  <si>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</si>
  <si>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</si>
  <si>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</si>
  <si>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</si>
  <si>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</si>
  <si>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</si>
  <si>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</si>
  <si>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</si>
  <si>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</si>
  <si>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</si>
  <si>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</si>
  <si>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</si>
  <si>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</si>
  <si>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</si>
  <si>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</si>
  <si>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</si>
  <si>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</si>
  <si>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</si>
  <si>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</si>
  <si>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</si>
  <si>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</si>
  <si>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</si>
  <si>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</si>
  <si>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</si>
  <si>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</si>
  <si>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</si>
  <si>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</si>
  <si>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</si>
  <si>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</si>
  <si>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</si>
  <si>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</si>
  <si>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</si>
  <si>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</si>
  <si>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</si>
  <si>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</si>
  <si>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</si>
  <si>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</si>
  <si>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</si>
  <si>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</si>
  <si>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</si>
  <si>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</si>
  <si>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</si>
  <si>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</si>
  <si>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</si>
  <si>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</si>
  <si>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</si>
  <si>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</si>
  <si>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</si>
  <si>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</si>
  <si>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</si>
  <si>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</si>
  <si>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</si>
  <si>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</si>
  <si>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</si>
  <si>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</si>
  <si>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</si>
  <si>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</si>
  <si>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</si>
  <si>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</si>
  <si>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</si>
  <si>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</si>
  <si>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</si>
  <si>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</si>
  <si>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</si>
  <si>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</si>
  <si>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</si>
  <si>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</si>
  <si>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</si>
  <si>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</si>
  <si>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</si>
  <si>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</si>
  <si>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</si>
  <si>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</si>
  <si>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</si>
  <si>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</si>
  <si>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</si>
  <si>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</si>
  <si>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</si>
  <si>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</si>
  <si>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</si>
  <si>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</si>
  <si>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</si>
  <si>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</si>
  <si>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</si>
  <si>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</si>
  <si>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</si>
  <si>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</si>
  <si>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</si>
  <si>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</si>
  <si>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</si>
  <si>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</si>
  <si>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</si>
  <si>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</si>
  <si>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</si>
  <si>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</si>
  <si>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</si>
  <si>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</si>
  <si>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</si>
  <si>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</si>
  <si>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</si>
  <si>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</si>
  <si>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</si>
  <si>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</si>
  <si>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</si>
  <si>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</si>
  <si>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</si>
  <si>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</si>
  <si>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</si>
  <si>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</si>
  <si>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</si>
  <si>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</si>
  <si>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</si>
  <si>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</si>
  <si>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</si>
  <si>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</si>
  <si>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</si>
  <si>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</si>
  <si>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</si>
  <si>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</si>
  <si>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</si>
  <si>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</si>
  <si>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</si>
  <si>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</si>
  <si>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</si>
  <si>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</si>
  <si>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</si>
  <si>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</si>
  <si>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</si>
  <si>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</si>
  <si>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</si>
  <si>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</si>
  <si>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</si>
  <si>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</si>
  <si>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</si>
  <si>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</si>
  <si>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</si>
  <si>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</si>
  <si>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</si>
  <si>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</si>
  <si>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</si>
  <si>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</si>
  <si>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</si>
  <si>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</si>
  <si>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</si>
  <si>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</si>
  <si>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</si>
  <si>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</si>
  <si>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</si>
  <si>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</si>
  <si>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</si>
  <si>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</si>
  <si>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</si>
  <si>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</si>
  <si>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</si>
  <si>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</si>
  <si>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</si>
  <si>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</si>
  <si>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</si>
  <si>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</si>
  <si>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</si>
  <si>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</si>
  <si>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</si>
  <si>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</si>
  <si>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</si>
  <si>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</si>
  <si>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</si>
  <si>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</si>
  <si>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</si>
  <si>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</si>
  <si>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</si>
  <si>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</si>
  <si>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</si>
  <si>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</si>
  <si>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</si>
  <si>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</si>
  <si>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</si>
  <si>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</si>
  <si>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</si>
  <si>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</si>
  <si>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</si>
  <si>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</si>
  <si>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</si>
  <si>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</si>
  <si>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</si>
  <si>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</si>
  <si>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</si>
  <si>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</si>
  <si>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</si>
  <si>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</si>
  <si>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</si>
  <si>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</si>
  <si>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</si>
  <si>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</si>
  <si>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</si>
  <si>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</si>
  <si>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</si>
  <si>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</si>
  <si>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</si>
  <si>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</si>
  <si>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</si>
  <si>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</si>
  <si>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</si>
  <si>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</si>
  <si>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</si>
  <si>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</si>
  <si>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</si>
  <si>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</si>
  <si>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</si>
  <si>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</si>
  <si>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</si>
  <si>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</si>
  <si>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</si>
  <si>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</si>
  <si>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</si>
  <si>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</si>
  <si>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</si>
  <si>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</si>
  <si>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</si>
  <si>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</si>
  <si>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</si>
  <si>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</si>
  <si>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</si>
  <si>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</si>
  <si>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</si>
  <si>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</si>
  <si>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</si>
  <si>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</si>
  <si>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</si>
  <si>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</si>
  <si>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</si>
  <si>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</si>
  <si>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</si>
  <si>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</si>
  <si>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</si>
  <si>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</si>
  <si>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</si>
  <si>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</si>
  <si>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</si>
  <si>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</si>
  <si>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</si>
  <si>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</si>
  <si>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</si>
  <si>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</si>
  <si>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</si>
  <si>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</si>
  <si>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</si>
  <si>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</si>
  <si>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</si>
  <si>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</si>
  <si>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</si>
  <si>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</si>
  <si>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</si>
  <si>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</si>
  <si>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</si>
  <si>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</si>
  <si>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</si>
  <si>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</si>
  <si>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</si>
  <si>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</si>
  <si>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</si>
  <si>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</si>
  <si>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</si>
  <si>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</si>
  <si>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</si>
  <si>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</si>
  <si>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</si>
  <si>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</si>
  <si>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</si>
  <si>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</si>
  <si>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</si>
  <si>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</si>
  <si>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</si>
  <si>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</si>
  <si>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</si>
  <si>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</si>
  <si>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</si>
  <si>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</si>
  <si>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</si>
  <si>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</si>
  <si>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</si>
  <si>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</si>
  <si>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</si>
  <si>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</si>
  <si>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</si>
  <si>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</si>
  <si>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</si>
  <si>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</si>
  <si>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</si>
  <si>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</si>
  <si>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</si>
  <si>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</si>
  <si>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</si>
  <si>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</si>
  <si>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</si>
  <si>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</si>
  <si>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</si>
  <si>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</si>
  <si>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</si>
  <si>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</si>
  <si>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</si>
  <si>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</si>
  <si>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</si>
  <si>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</si>
  <si>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</si>
  <si>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</si>
  <si>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</si>
  <si>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</si>
  <si>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</si>
  <si>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</si>
  <si>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</si>
  <si>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</si>
  <si>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</si>
  <si>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</si>
  <si>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</si>
  <si>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</si>
  <si>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</si>
  <si>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</si>
  <si>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</si>
  <si>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</si>
  <si>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</si>
  <si>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</si>
  <si>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</si>
  <si>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</si>
  <si>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</si>
  <si>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</si>
  <si>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</si>
  <si>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</si>
  <si>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</si>
  <si>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</si>
  <si>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</si>
  <si>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</si>
  <si>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</si>
  <si>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</si>
  <si>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</si>
  <si>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</si>
  <si>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</si>
  <si>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</si>
  <si>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</si>
  <si>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</si>
  <si>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</si>
  <si>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</si>
  <si>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</si>
  <si>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</si>
  <si>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</si>
  <si>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</si>
  <si>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</si>
  <si>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</si>
  <si>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</si>
  <si>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</si>
  <si>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</si>
  <si>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</si>
  <si>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</si>
  <si>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</si>
  <si>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</si>
  <si>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</si>
  <si>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</si>
  <si>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</si>
  <si>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</si>
  <si>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</si>
  <si>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</si>
  <si>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</si>
  <si>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</si>
  <si>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</si>
  <si>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</si>
  <si>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</si>
  <si>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</si>
  <si>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</si>
  <si>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</si>
  <si>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</si>
  <si>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</si>
  <si>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</si>
  <si>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</si>
  <si>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</si>
  <si>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</si>
  <si>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</si>
  <si>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</si>
  <si>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</si>
  <si>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</si>
  <si>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</si>
  <si>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</si>
  <si>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</si>
  <si>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</si>
  <si>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</si>
  <si>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</si>
  <si>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</si>
  <si>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</si>
  <si>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</si>
  <si>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</si>
  <si>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</si>
  <si>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</si>
  <si>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</si>
  <si>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</si>
  <si>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</si>
  <si>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</si>
  <si>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</si>
  <si>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</si>
  <si>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</si>
  <si>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</si>
  <si>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</si>
  <si>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</si>
  <si>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</si>
  <si>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</si>
  <si>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</si>
  <si>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</si>
  <si>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</si>
  <si>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</si>
  <si>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</si>
  <si>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</si>
  <si>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</si>
  <si>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</si>
  <si>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</si>
  <si>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</si>
  <si>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</si>
  <si>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</si>
  <si>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</si>
  <si>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</si>
  <si>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</si>
  <si>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</si>
  <si>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</si>
  <si>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</si>
  <si>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</si>
  <si>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</si>
  <si>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</si>
  <si>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</si>
  <si>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</si>
  <si>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</si>
  <si>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</si>
  <si>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</si>
  <si>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</si>
  <si>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</si>
  <si>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</si>
  <si>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</si>
  <si>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</si>
  <si>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</si>
  <si>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</si>
  <si>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</si>
  <si>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</si>
  <si>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</si>
  <si>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</si>
  <si>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</si>
  <si>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</si>
  <si>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</si>
  <si>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</si>
  <si>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</si>
  <si>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</si>
  <si>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</si>
  <si>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</si>
  <si>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</si>
  <si>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</si>
  <si>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</si>
  <si>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</si>
  <si>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</si>
  <si>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</si>
  <si>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</si>
  <si>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</si>
  <si>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</si>
  <si>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</si>
  <si>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</si>
  <si>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</si>
  <si>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</si>
  <si>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</si>
  <si>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</si>
  <si>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</si>
  <si>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</si>
  <si>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</si>
  <si>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</si>
  <si>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</si>
  <si>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</si>
  <si>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</si>
  <si>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</si>
  <si>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</si>
  <si>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</si>
  <si>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</si>
  <si>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</si>
  <si>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</si>
  <si>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</si>
  <si>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</si>
  <si>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</si>
  <si>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</si>
  <si>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</si>
  <si>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</si>
  <si>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</si>
  <si>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</si>
  <si>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</si>
  <si>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</si>
  <si>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</si>
  <si>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</si>
  <si>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</si>
  <si>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</si>
  <si>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</si>
  <si>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</si>
  <si>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</si>
  <si>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</si>
  <si>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</si>
  <si>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</si>
  <si>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</si>
  <si>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</si>
  <si>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</si>
  <si>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</si>
  <si>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</si>
  <si>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</si>
  <si>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</si>
  <si>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</si>
  <si>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</si>
  <si>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</si>
  <si>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</si>
  <si>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</si>
  <si>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</si>
  <si>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</si>
  <si>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</si>
  <si>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</si>
  <si>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</si>
  <si>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</si>
  <si>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</si>
  <si>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</si>
  <si>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</si>
  <si>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</si>
  <si>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</si>
  <si>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</si>
  <si>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</si>
  <si>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</si>
  <si>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</si>
  <si>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</si>
  <si>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</si>
  <si>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</si>
  <si>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</si>
  <si>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</si>
  <si>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</si>
  <si>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</si>
  <si>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</si>
  <si>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</si>
  <si>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</si>
  <si>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</si>
  <si>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</si>
  <si>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</si>
  <si>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</si>
  <si>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</si>
  <si>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</si>
  <si>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</si>
  <si>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</si>
  <si>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</si>
  <si>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</si>
  <si>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</si>
  <si>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</si>
  <si>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</si>
  <si>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</si>
  <si>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</si>
  <si>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</si>
  <si>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</si>
  <si>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</si>
  <si>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</si>
  <si>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</si>
  <si>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</si>
  <si>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</si>
  <si>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</si>
  <si>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</si>
  <si>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</si>
  <si>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</si>
  <si>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</si>
  <si>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</si>
  <si>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</si>
  <si>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</si>
  <si>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</si>
  <si>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</si>
  <si>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</si>
  <si>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</si>
  <si>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</si>
  <si>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</si>
  <si>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</si>
  <si>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</si>
  <si>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</si>
  <si>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</si>
  <si>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</si>
  <si>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</si>
  <si>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</si>
  <si>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</si>
  <si>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</si>
  <si>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</si>
  <si>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</si>
  <si>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</si>
  <si>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</si>
  <si>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</si>
  <si>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</si>
  <si>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</si>
  <si>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</si>
  <si>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</si>
  <si>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</si>
  <si>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</si>
  <si>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</si>
  <si>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</si>
  <si>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</si>
  <si>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</si>
  <si>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</si>
  <si>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</si>
  <si>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</si>
  <si>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</si>
  <si>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</si>
  <si>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</si>
  <si>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</si>
  <si>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</si>
  <si>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</si>
  <si>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</si>
  <si>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</si>
  <si>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</si>
  <si>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</si>
  <si>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</si>
  <si>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</si>
  <si>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</si>
  <si>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</si>
  <si>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</si>
  <si>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</si>
  <si>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</si>
  <si>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</si>
  <si>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</si>
  <si>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</si>
  <si>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</si>
  <si>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</si>
  <si>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</si>
  <si>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</si>
  <si>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</si>
  <si>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</si>
  <si>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</si>
  <si>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</si>
  <si>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</si>
  <si>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</si>
  <si>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</si>
  <si>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</si>
  <si>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</si>
  <si>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</si>
  <si>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</si>
  <si>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</si>
  <si>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</si>
  <si>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</si>
  <si>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</si>
  <si>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</si>
  <si>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</si>
  <si>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</si>
  <si>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</si>
  <si>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</si>
  <si>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</si>
  <si>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</si>
  <si>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</si>
  <si>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</si>
  <si>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</si>
  <si>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</si>
  <si>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</si>
  <si>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</si>
  <si>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</si>
  <si>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</si>
  <si>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</si>
  <si>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</si>
  <si>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</si>
  <si>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</si>
  <si>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</si>
  <si>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</si>
  <si>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</si>
  <si>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</si>
  <si>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</si>
  <si>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</si>
  <si>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</si>
  <si>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</si>
  <si>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</si>
  <si>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</si>
  <si>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</si>
  <si>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</si>
  <si>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</si>
  <si>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</si>
  <si>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</si>
  <si>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</si>
  <si>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</si>
  <si>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</si>
  <si>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</si>
  <si>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</si>
  <si>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</si>
  <si>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</si>
  <si>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</si>
  <si>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</si>
  <si>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</si>
  <si>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</si>
  <si>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</si>
  <si>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</si>
  <si>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</si>
  <si>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</si>
  <si>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</si>
  <si>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</si>
  <si>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</si>
  <si>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</si>
  <si>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</si>
  <si>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</si>
  <si>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</si>
  <si>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</si>
  <si>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</si>
  <si>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</si>
  <si>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</si>
  <si>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</si>
  <si>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</si>
  <si>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</si>
  <si>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</si>
  <si>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</si>
  <si>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</si>
  <si>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</si>
  <si>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</si>
  <si>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</si>
  <si>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</si>
  <si>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</si>
  <si>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</si>
  <si>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</si>
  <si>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</si>
  <si>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</si>
  <si>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</si>
  <si>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</si>
  <si>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</si>
  <si>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</si>
  <si>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</si>
  <si>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</si>
  <si>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</si>
  <si>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</si>
  <si>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</si>
  <si>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</si>
  <si>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</si>
  <si>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</si>
  <si>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</si>
  <si>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</si>
  <si>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</si>
  <si>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</si>
  <si>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</si>
  <si>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</si>
  <si>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</si>
  <si>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</si>
  <si>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</si>
  <si>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</si>
  <si>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</si>
  <si>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</si>
  <si>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</si>
  <si>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</si>
  <si>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</si>
  <si>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</si>
  <si>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</si>
  <si>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</si>
  <si>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</si>
  <si>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</si>
  <si>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</si>
  <si>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</si>
  <si>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</si>
  <si>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</si>
  <si>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</si>
  <si>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</si>
  <si>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</si>
  <si>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</si>
  <si>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</si>
  <si>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</si>
  <si>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</si>
  <si>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</si>
  <si>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</si>
  <si>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</si>
  <si>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</si>
  <si>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</si>
  <si>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</si>
  <si>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</si>
  <si>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</si>
  <si>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</si>
  <si>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</si>
  <si>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</si>
  <si>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</si>
  <si>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</si>
  <si>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</si>
  <si>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</si>
  <si>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</si>
  <si>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</si>
  <si>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</si>
  <si>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</si>
  <si>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</si>
  <si>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</si>
  <si>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</si>
  <si>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</si>
  <si>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</si>
  <si>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</si>
  <si>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</si>
  <si>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</si>
  <si>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</si>
  <si>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</si>
  <si>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</si>
  <si>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</si>
  <si>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</si>
  <si>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</si>
  <si>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</si>
  <si>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</si>
  <si>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</si>
  <si>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</si>
  <si>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</si>
  <si>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</si>
  <si>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</si>
  <si>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</si>
  <si>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</si>
  <si>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</si>
  <si>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</si>
  <si>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</si>
  <si>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</si>
  <si>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</si>
  <si>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</si>
  <si>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</si>
  <si>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</si>
  <si>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</si>
  <si>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</si>
  <si>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</si>
  <si>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</si>
  <si>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</si>
  <si>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</si>
  <si>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</si>
  <si>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</si>
  <si>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</si>
  <si>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</si>
  <si>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</si>
  <si>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</si>
  <si>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</si>
  <si>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</si>
  <si>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</si>
  <si>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</si>
  <si>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</si>
  <si>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</si>
  <si>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</si>
  <si>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</si>
  <si>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</si>
  <si>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</si>
  <si>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</si>
  <si>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</si>
  <si>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</si>
  <si>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</si>
  <si>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</si>
  <si>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</si>
  <si>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</si>
  <si>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</si>
  <si>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</si>
  <si>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</si>
  <si>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</si>
  <si>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</si>
  <si>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</si>
  <si>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</si>
  <si>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</si>
  <si>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</si>
  <si>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</si>
  <si>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</si>
  <si>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</si>
  <si>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</si>
  <si>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</si>
  <si>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</si>
  <si>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</si>
  <si>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</si>
  <si>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</si>
  <si>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</si>
  <si>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</si>
  <si>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</si>
  <si>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</si>
  <si>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</si>
  <si>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</si>
  <si>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</si>
  <si>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</si>
  <si>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</si>
  <si>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</si>
  <si>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</si>
  <si>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</si>
  <si>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</si>
  <si>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</si>
  <si>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</si>
  <si>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</si>
  <si>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</si>
  <si>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</si>
  <si>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</si>
  <si>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</si>
  <si>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</si>
  <si>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</si>
  <si>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</si>
  <si>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</si>
  <si>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</si>
  <si>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</si>
  <si>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</si>
  <si>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</si>
  <si>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</si>
  <si>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</si>
  <si>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</si>
  <si>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</si>
  <si>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</si>
  <si>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</si>
  <si>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</si>
  <si>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</si>
  <si>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</si>
  <si>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</si>
  <si>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</si>
  <si>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</si>
  <si>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</si>
  <si>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</si>
  <si>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</si>
  <si>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</si>
  <si>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</si>
  <si>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</si>
  <si>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</si>
  <si>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</si>
  <si>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</si>
  <si>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</si>
  <si>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</si>
  <si>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</si>
  <si>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</si>
  <si>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</si>
  <si>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</si>
  <si>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</si>
  <si>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</si>
  <si>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</si>
  <si>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</si>
  <si>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</si>
  <si>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</si>
  <si>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</si>
  <si>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</si>
  <si>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</si>
  <si>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</si>
  <si>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</si>
  <si>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</si>
  <si>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</si>
  <si>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</si>
  <si>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</si>
  <si>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</si>
  <si>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</si>
  <si>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</si>
  <si>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</si>
  <si>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</si>
  <si>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</si>
  <si>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</si>
  <si>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</si>
  <si>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</si>
  <si>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</si>
  <si>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</si>
  <si>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</si>
  <si>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</si>
  <si>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</si>
  <si>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</si>
  <si>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</si>
  <si>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</si>
  <si>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</si>
  <si>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</si>
  <si>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</si>
  <si>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</si>
  <si>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</si>
  <si>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</si>
  <si>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</si>
  <si>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</si>
  <si>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</si>
  <si>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</si>
  <si>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</si>
  <si>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</si>
  <si>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</si>
  <si>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</si>
  <si>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</si>
  <si>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</si>
  <si>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</si>
  <si>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</si>
  <si>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</si>
  <si>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</si>
  <si>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</si>
  <si>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</si>
  <si>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</si>
  <si>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</si>
  <si>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</si>
  <si>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</si>
  <si>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</si>
  <si>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</si>
  <si>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</si>
  <si>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</si>
  <si>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</si>
  <si>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</si>
  <si>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</si>
  <si>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</si>
  <si>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</si>
  <si>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</si>
  <si>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</si>
  <si>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</si>
  <si>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</si>
  <si>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</si>
  <si>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</si>
  <si>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</si>
  <si>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</si>
  <si>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</si>
  <si>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</si>
  <si>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</si>
  <si>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</si>
  <si>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</si>
  <si>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</si>
  <si>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</si>
  <si>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</si>
  <si>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</si>
  <si>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</si>
  <si>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</si>
  <si>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</si>
  <si>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</si>
  <si>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</si>
  <si>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</si>
  <si>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</si>
  <si>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</si>
  <si>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</si>
  <si>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</si>
  <si>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</si>
  <si>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</si>
  <si>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</si>
  <si>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</si>
  <si>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</si>
  <si>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</si>
  <si>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</si>
  <si>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</si>
  <si>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</si>
  <si>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</si>
  <si>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</si>
  <si>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</si>
  <si>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</si>
  <si>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</si>
  <si>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</si>
  <si>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</si>
  <si>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</si>
  <si>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</si>
  <si>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</si>
  <si>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</si>
  <si>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</si>
  <si>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</si>
  <si>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</si>
  <si>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</si>
  <si>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</si>
  <si>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</si>
  <si>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</si>
  <si>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</si>
  <si>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</si>
  <si>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</si>
  <si>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</si>
  <si>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</si>
  <si>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</si>
  <si>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</si>
  <si>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</si>
  <si>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</si>
  <si>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</si>
  <si>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</si>
  <si>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</si>
  <si>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</si>
  <si>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</si>
  <si>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</si>
  <si>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</si>
  <si>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</si>
  <si>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</si>
  <si>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</si>
  <si>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</si>
  <si>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</si>
  <si>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</si>
  <si>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</si>
  <si>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</si>
  <si>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</si>
  <si>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</si>
  <si>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</si>
  <si>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</si>
  <si>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</si>
  <si>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</si>
  <si>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</si>
  <si>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</si>
  <si>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</si>
  <si>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</si>
  <si>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</si>
  <si>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</si>
  <si>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</si>
  <si>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</si>
  <si>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</si>
  <si>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</si>
  <si>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</si>
  <si>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</si>
  <si>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</si>
  <si>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</si>
  <si>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</si>
  <si>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</si>
  <si>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</si>
  <si>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</si>
  <si>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</si>
  <si>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</si>
  <si>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</si>
  <si>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</si>
  <si>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</si>
  <si>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</si>
  <si>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</si>
  <si>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</si>
  <si>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</si>
  <si>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</si>
  <si>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</si>
  <si>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</si>
  <si>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</si>
  <si>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</si>
  <si>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</si>
  <si>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</si>
  <si>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</si>
  <si>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</si>
  <si>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</si>
  <si>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</si>
  <si>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</si>
  <si>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</si>
  <si>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</si>
  <si>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</si>
  <si>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</si>
  <si>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</si>
  <si>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</si>
  <si>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</si>
  <si>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</si>
  <si>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</si>
  <si>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</si>
  <si>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</si>
  <si>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</si>
  <si>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</si>
  <si>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</si>
  <si>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</si>
  <si>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</si>
  <si>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</si>
  <si>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</si>
  <si>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</si>
  <si>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</si>
  <si>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</si>
  <si>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</si>
  <si>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</si>
  <si>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</si>
  <si>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</si>
  <si>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</si>
  <si>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</si>
  <si>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</si>
  <si>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</si>
  <si>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</si>
  <si>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</si>
  <si>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</si>
  <si>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</si>
  <si>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</si>
  <si>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</si>
  <si>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</si>
  <si>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</si>
  <si>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</si>
  <si>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</si>
  <si>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</si>
  <si>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</si>
  <si>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</si>
  <si>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</si>
  <si>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</si>
  <si>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</si>
  <si>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</si>
  <si>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</si>
  <si>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</si>
  <si>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</si>
  <si>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</si>
  <si>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</si>
  <si>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</si>
  <si>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</si>
  <si>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</si>
  <si>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</si>
  <si>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</si>
  <si>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</si>
  <si>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</si>
  <si>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</si>
  <si>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</si>
  <si>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</si>
  <si>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</si>
  <si>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</si>
  <si>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</si>
  <si>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</si>
  <si>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</si>
  <si>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</si>
  <si>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</si>
  <si>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</si>
  <si>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</si>
  <si>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</si>
  <si>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</si>
  <si>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</si>
  <si>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</si>
  <si>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</si>
  <si>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</si>
  <si>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</si>
  <si>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</si>
  <si>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</si>
  <si>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</si>
  <si>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</si>
  <si>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</si>
  <si>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</si>
  <si>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</si>
  <si>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</si>
  <si>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</si>
  <si>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</si>
  <si>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</si>
  <si>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</si>
  <si>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</si>
  <si>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</si>
  <si>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</si>
  <si>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</si>
  <si>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</si>
  <si>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</si>
  <si>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</si>
  <si>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</si>
  <si>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</si>
  <si>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</si>
  <si>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</si>
  <si>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</si>
  <si>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</si>
  <si>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</si>
  <si>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</si>
  <si>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</si>
  <si>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</si>
  <si>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</si>
  <si>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</si>
  <si>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</si>
  <si>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</si>
  <si>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</si>
  <si>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</si>
  <si>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</si>
  <si>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</si>
  <si>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</si>
  <si>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</si>
  <si>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</si>
  <si>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</si>
  <si>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</si>
  <si>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</si>
  <si>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</si>
  <si>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</si>
  <si>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</si>
  <si>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</si>
  <si>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</si>
  <si>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</si>
  <si>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</si>
  <si>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</si>
  <si>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</si>
  <si>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</si>
  <si>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</si>
  <si>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</si>
  <si>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</si>
  <si>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</si>
  <si>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</si>
  <si>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</si>
  <si>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</si>
  <si>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</si>
  <si>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</si>
  <si>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</si>
  <si>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</si>
  <si>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</si>
  <si>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</si>
  <si>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</si>
  <si>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</si>
  <si>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</si>
  <si>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</si>
  <si>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</si>
  <si>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</si>
  <si>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</si>
  <si>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</si>
  <si>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</si>
  <si>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</si>
  <si>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</si>
  <si>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</si>
  <si>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</si>
  <si>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</si>
  <si>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</si>
  <si>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</si>
  <si>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</si>
  <si>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</si>
  <si>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</si>
  <si>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</si>
  <si>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</si>
  <si>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</si>
  <si>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</si>
  <si>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</si>
  <si>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</si>
  <si>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</si>
  <si>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</si>
  <si>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</si>
  <si>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</si>
  <si>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</si>
  <si>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</si>
  <si>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</si>
  <si>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</si>
  <si>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</si>
  <si>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</si>
  <si>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</si>
  <si>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</si>
  <si>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</si>
  <si>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</si>
  <si>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</si>
  <si>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</si>
  <si>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</si>
  <si>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</si>
  <si>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</si>
  <si>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</si>
  <si>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</si>
  <si>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</si>
  <si>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</si>
  <si>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</si>
  <si>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</si>
  <si>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</si>
  <si>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</si>
  <si>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</si>
  <si>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</si>
  <si>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</si>
  <si>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</si>
  <si>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</si>
  <si>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</si>
  <si>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</si>
  <si>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</si>
  <si>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</si>
  <si>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</si>
  <si>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</si>
  <si>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</si>
  <si>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</si>
  <si>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</si>
  <si>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</si>
  <si>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</si>
  <si>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</si>
  <si>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</si>
  <si>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</si>
  <si>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</si>
  <si>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</si>
  <si>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</si>
  <si>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</si>
  <si>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</si>
  <si>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</si>
  <si>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</si>
  <si>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</si>
  <si>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</si>
  <si>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</si>
  <si>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</si>
  <si>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</si>
  <si>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</si>
  <si>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</si>
  <si>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</si>
  <si>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</si>
  <si>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</si>
  <si>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</si>
  <si>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</si>
  <si>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</si>
  <si>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</si>
  <si>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</si>
  <si>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</si>
  <si>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</si>
  <si>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</si>
  <si>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</si>
  <si>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</si>
  <si>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</si>
  <si>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</si>
  <si>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</si>
  <si>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</si>
  <si>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</si>
  <si>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</si>
  <si>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</si>
  <si>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</si>
  <si>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</si>
  <si>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</si>
  <si>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</si>
  <si>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</si>
  <si>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</si>
  <si>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</si>
  <si>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</si>
  <si>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</si>
  <si>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</si>
  <si>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</si>
  <si>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</si>
  <si>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</si>
  <si>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</si>
  <si>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</si>
  <si>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</si>
  <si>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</si>
  <si>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</si>
  <si>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</si>
  <si>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</si>
  <si>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</si>
  <si>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</si>
  <si>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</si>
  <si>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</si>
  <si>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</si>
  <si>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</si>
  <si>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</si>
  <si>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</si>
  <si>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</si>
  <si>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</si>
  <si>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</si>
  <si>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</si>
  <si>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</si>
  <si>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</si>
  <si>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</si>
  <si>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</si>
  <si>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</si>
  <si>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</si>
  <si>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</si>
  <si>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</si>
  <si>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</si>
  <si>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</si>
  <si>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</si>
  <si>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</si>
  <si>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</si>
  <si>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</si>
  <si>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</si>
  <si>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</si>
  <si>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</si>
  <si>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</si>
  <si>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</si>
  <si>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</si>
  <si>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</si>
  <si>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</si>
  <si>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</si>
  <si>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</si>
  <si>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</si>
  <si>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</si>
  <si>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</si>
  <si>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</si>
  <si>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</si>
  <si>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</si>
  <si>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</si>
  <si>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</si>
  <si>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</si>
  <si>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</si>
  <si>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</si>
  <si>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</si>
  <si>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</si>
  <si>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</si>
  <si>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</si>
  <si>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</si>
  <si>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</si>
  <si>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</si>
  <si>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</si>
  <si>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</si>
  <si>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</si>
  <si>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</si>
  <si>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</si>
  <si>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</si>
  <si>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</si>
  <si>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</si>
  <si>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</si>
  <si>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</si>
  <si>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</si>
  <si>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</si>
  <si>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</si>
  <si>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</si>
  <si>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</si>
  <si>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</si>
  <si>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</si>
  <si>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</si>
  <si>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</si>
  <si>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</si>
  <si>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</si>
  <si>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</si>
  <si>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</si>
  <si>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</si>
  <si>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</si>
  <si>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</si>
  <si>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</si>
  <si>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</si>
  <si>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</si>
  <si>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</si>
  <si>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</si>
  <si>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</si>
  <si>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</si>
  <si>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</si>
  <si>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</si>
  <si>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</si>
  <si>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</si>
  <si>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</si>
  <si>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</si>
  <si>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</si>
  <si>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</si>
  <si>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</si>
  <si>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</si>
  <si>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</si>
  <si>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</si>
  <si>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</si>
  <si>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</si>
  <si>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</si>
  <si>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</si>
  <si>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</si>
  <si>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</si>
  <si>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</si>
  <si>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</si>
  <si>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</si>
  <si>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</si>
  <si>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</si>
  <si>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</si>
  <si>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</si>
  <si>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</si>
  <si>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</si>
  <si>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</si>
  <si>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</si>
  <si>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</si>
  <si>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</si>
  <si>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</si>
  <si>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</si>
  <si>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</si>
  <si>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</si>
  <si>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</si>
  <si>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</si>
  <si>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</si>
  <si>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</si>
  <si>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</si>
  <si>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</si>
  <si>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</si>
  <si>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</si>
  <si>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</si>
  <si>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</si>
  <si>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</si>
  <si>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</si>
  <si>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</si>
  <si>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</si>
  <si>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</si>
  <si>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</si>
  <si>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</si>
  <si>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</si>
  <si>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</si>
  <si>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</si>
  <si>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</si>
  <si>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</si>
  <si>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</si>
  <si>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</si>
  <si>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</si>
  <si>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</si>
  <si>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</si>
  <si>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</si>
  <si>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</si>
  <si>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</si>
  <si>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</si>
  <si>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</si>
  <si>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</si>
  <si>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</si>
  <si>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</si>
  <si>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</si>
  <si>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</si>
  <si>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</si>
  <si>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</si>
  <si>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</si>
  <si>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</si>
  <si>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</si>
  <si>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</si>
  <si>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</si>
  <si>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</si>
  <si>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</si>
  <si>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</si>
  <si>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</si>
  <si>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</si>
  <si>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</si>
  <si>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</si>
  <si>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</si>
  <si>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</si>
  <si>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</si>
  <si>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</si>
  <si>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</si>
  <si>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</si>
  <si>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</si>
  <si>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</si>
  <si>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</si>
  <si>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</si>
  <si>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</si>
  <si>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</si>
  <si>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</si>
  <si>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</si>
  <si>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</si>
  <si>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</si>
  <si>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</si>
  <si>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</si>
  <si>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</si>
  <si>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</si>
  <si>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</si>
  <si>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</si>
  <si>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</si>
  <si>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</si>
  <si>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</si>
  <si>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</si>
  <si>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</si>
  <si>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</si>
  <si>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</si>
  <si>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</si>
  <si>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</si>
  <si>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</si>
  <si>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</si>
  <si>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</si>
  <si>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</si>
  <si>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</si>
  <si>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</si>
  <si>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</si>
  <si>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</si>
  <si>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</si>
  <si>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</si>
  <si>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</si>
  <si>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</si>
  <si>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</si>
  <si>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</si>
  <si>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</si>
  <si>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</si>
  <si>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</si>
  <si>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</si>
  <si>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</si>
  <si>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</si>
  <si>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</si>
  <si>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</si>
  <si>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</si>
  <si>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</si>
  <si>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</si>
  <si>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</si>
  <si>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</si>
  <si>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</si>
  <si>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</si>
  <si>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</si>
  <si>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</si>
  <si>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</si>
  <si>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</si>
  <si>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</si>
  <si>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</si>
  <si>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</si>
  <si>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</si>
  <si>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</si>
  <si>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</si>
  <si>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</si>
  <si>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</si>
  <si>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</si>
  <si>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</si>
  <si>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</si>
  <si>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</si>
  <si>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</si>
  <si>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</si>
  <si>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</si>
  <si>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</si>
  <si>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</si>
  <si>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</si>
  <si>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</si>
  <si>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</si>
  <si>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</si>
  <si>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</si>
  <si>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</si>
  <si>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</si>
  <si>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</si>
  <si>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</si>
  <si>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</si>
  <si>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</si>
  <si>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</si>
  <si>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</si>
  <si>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</si>
  <si>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</si>
  <si>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</si>
  <si>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</si>
  <si>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</si>
  <si>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</si>
  <si>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</si>
  <si>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</si>
  <si>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</si>
  <si>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</si>
  <si>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</si>
  <si>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</si>
  <si>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</si>
  <si>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</si>
  <si>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</si>
  <si>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</si>
  <si>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</si>
  <si>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</si>
  <si>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</si>
  <si>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</si>
  <si>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</si>
  <si>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</si>
  <si>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</si>
  <si>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</si>
  <si>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</si>
  <si>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</si>
  <si>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</si>
  <si>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</si>
  <si>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</si>
  <si>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</si>
  <si>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</si>
  <si>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</si>
  <si>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</si>
  <si>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</si>
  <si>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</si>
  <si>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</si>
  <si>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</si>
  <si>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</si>
  <si>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</si>
  <si>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</si>
  <si>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</si>
  <si>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</si>
  <si>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</si>
  <si>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</si>
  <si>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</si>
  <si>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</si>
  <si>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</si>
  <si>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</si>
  <si>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</si>
  <si>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</si>
  <si>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</si>
  <si>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</si>
  <si>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</si>
  <si>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</si>
  <si>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</si>
  <si>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</si>
  <si>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</si>
  <si>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</si>
  <si>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</si>
  <si>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</si>
  <si>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</si>
  <si>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</si>
  <si>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</si>
  <si>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</si>
  <si>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</si>
  <si>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</si>
  <si>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</si>
  <si>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</si>
  <si>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</si>
  <si>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</si>
  <si>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</si>
  <si>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</si>
  <si>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</si>
  <si>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</si>
  <si>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</si>
  <si>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</si>
  <si>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</si>
  <si>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</si>
  <si>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</si>
  <si>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</si>
  <si>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</si>
  <si>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</si>
  <si>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</si>
  <si>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</si>
  <si>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</si>
  <si>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</si>
  <si>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</si>
  <si>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</si>
  <si>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</si>
  <si>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</si>
  <si>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</si>
  <si>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</si>
  <si>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</si>
  <si>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</si>
  <si>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</si>
  <si>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</si>
  <si>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</si>
  <si>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</si>
  <si>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</si>
  <si>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</si>
  <si>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</si>
  <si>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</si>
  <si>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</si>
  <si>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</si>
  <si>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</si>
  <si>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</si>
  <si>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</si>
  <si>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</si>
  <si>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</si>
  <si>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</si>
  <si>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</si>
  <si>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</si>
  <si>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</si>
  <si>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</si>
  <si>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</si>
  <si>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</si>
  <si>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</si>
  <si>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</si>
  <si>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</si>
  <si>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</si>
  <si>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</si>
  <si>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</si>
  <si>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</si>
  <si>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</si>
  <si>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</si>
  <si>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</si>
  <si>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</si>
  <si>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</si>
  <si>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</si>
  <si>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</si>
  <si>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</si>
  <si>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</si>
  <si>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</si>
  <si>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</si>
  <si>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</si>
  <si>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</si>
  <si>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</si>
  <si>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</si>
  <si>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</si>
  <si>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</si>
  <si>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</si>
  <si>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</si>
  <si>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</si>
  <si>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</si>
  <si>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</si>
  <si>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</si>
  <si>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</si>
  <si>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</si>
  <si>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</si>
  <si>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</si>
  <si>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</si>
  <si>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</si>
  <si>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</si>
  <si>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</si>
  <si>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</si>
  <si>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</si>
  <si>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</si>
  <si>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</si>
  <si>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</si>
  <si>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</si>
  <si>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</si>
  <si>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</si>
  <si>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</si>
  <si>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</si>
  <si>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</si>
  <si>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</si>
  <si>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</si>
  <si>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</si>
  <si>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</si>
  <si>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</si>
  <si>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</si>
  <si>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</si>
  <si>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</si>
  <si>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</si>
  <si>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</si>
  <si>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</si>
  <si>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</si>
  <si>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</si>
  <si>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</si>
  <si>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</si>
  <si>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</si>
  <si>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</si>
  <si>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</si>
  <si>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</si>
  <si>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</si>
  <si>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</si>
  <si>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</si>
  <si>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</si>
  <si>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</si>
  <si>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</si>
  <si>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</si>
  <si>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</si>
  <si>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</si>
  <si>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</si>
  <si>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</si>
  <si>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</si>
  <si>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</si>
  <si>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</si>
  <si>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</si>
  <si>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</si>
  <si>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</si>
  <si>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</si>
  <si>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</si>
  <si>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</si>
  <si>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</si>
  <si>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</si>
  <si>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</si>
  <si>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</si>
  <si>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</si>
  <si>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</si>
  <si>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</si>
  <si>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</si>
  <si>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</si>
  <si>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</si>
  <si>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</si>
  <si>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</si>
  <si>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</si>
  <si>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</si>
  <si>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</si>
  <si>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</si>
  <si>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</si>
  <si>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</si>
  <si>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</si>
  <si>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</si>
  <si>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</si>
  <si>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</si>
  <si>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</si>
  <si>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</si>
  <si>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</si>
  <si>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</si>
  <si>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</si>
  <si>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</si>
  <si>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</si>
  <si>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</si>
  <si>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</si>
  <si>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</si>
  <si>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</si>
  <si>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</si>
  <si>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</si>
  <si>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</si>
  <si>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</si>
  <si>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</si>
  <si>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</si>
  <si>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</si>
  <si>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</si>
  <si>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</si>
  <si>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</si>
  <si>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</si>
  <si>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</si>
  <si>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</si>
  <si>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</si>
  <si>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</si>
  <si>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</si>
  <si>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</si>
  <si>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</si>
  <si>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</si>
  <si>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</si>
  <si>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</si>
  <si>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</si>
  <si>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</si>
  <si>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</si>
  <si>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</si>
  <si>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</si>
  <si>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</si>
  <si>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</si>
  <si>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</si>
  <si>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</si>
  <si>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</si>
  <si>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</si>
  <si>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</si>
  <si>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</si>
  <si>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</si>
  <si>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</si>
  <si>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</si>
  <si>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</si>
  <si>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</si>
  <si>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</si>
  <si>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</si>
  <si>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</si>
  <si>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</si>
  <si>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</si>
  <si>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</si>
  <si>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</si>
  <si>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</si>
  <si>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</si>
  <si>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</si>
  <si>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</si>
  <si>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</si>
  <si>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</si>
  <si>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</si>
  <si>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</si>
  <si>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</si>
  <si>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</si>
  <si>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</si>
  <si>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</si>
  <si>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</si>
  <si>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</si>
  <si>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</si>
  <si>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</si>
  <si>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</si>
  <si>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</si>
  <si>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</si>
  <si>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</si>
  <si>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</si>
  <si>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</si>
  <si>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</si>
  <si>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</si>
  <si>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</si>
  <si>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</si>
  <si>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</si>
  <si>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</si>
  <si>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</si>
  <si>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</si>
  <si>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</si>
  <si>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</si>
  <si>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</si>
  <si>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</si>
  <si>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</si>
  <si>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</si>
  <si>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</si>
  <si>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</si>
  <si>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</si>
  <si>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</si>
  <si>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</si>
  <si>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</si>
  <si>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</si>
  <si>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</si>
  <si>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</si>
  <si>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</si>
  <si>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</si>
  <si>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</si>
  <si>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</si>
  <si>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</si>
  <si>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</si>
  <si>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</si>
  <si>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</si>
  <si>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</si>
  <si>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</si>
  <si>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</si>
  <si>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</si>
  <si>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</si>
  <si>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</si>
  <si>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</si>
  <si>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</si>
  <si>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</si>
  <si>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</si>
  <si>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</si>
  <si>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</si>
  <si>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</si>
  <si>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</si>
  <si>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</si>
  <si>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</si>
  <si>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</si>
  <si>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</si>
  <si>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</si>
  <si>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</si>
  <si>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</si>
  <si>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</si>
  <si>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</si>
  <si>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</si>
  <si>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</si>
  <si>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</si>
  <si>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</si>
  <si>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</si>
  <si>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</si>
  <si>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</si>
  <si>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</si>
  <si>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</si>
  <si>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</si>
  <si>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</si>
  <si>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</si>
  <si>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</si>
  <si>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</si>
  <si>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</si>
  <si>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</si>
  <si>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</si>
  <si>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</si>
  <si>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</si>
  <si>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</si>
  <si>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</si>
  <si>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</si>
  <si>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</si>
  <si>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</si>
  <si>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</si>
  <si>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</si>
  <si>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</si>
  <si>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</si>
  <si>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</si>
  <si>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</si>
  <si>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</si>
  <si>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</si>
  <si>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</si>
  <si>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</si>
  <si>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</si>
  <si>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</si>
  <si>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</si>
  <si>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</si>
  <si>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</si>
  <si>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</si>
  <si>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</si>
  <si>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</si>
  <si>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</si>
  <si>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</si>
  <si>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</si>
  <si>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</si>
  <si>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</si>
  <si>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</si>
  <si>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</si>
  <si>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</si>
  <si>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</si>
  <si>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</si>
  <si>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</si>
  <si>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</si>
  <si>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</si>
  <si>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</si>
  <si>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</si>
  <si>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</si>
  <si>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</si>
  <si>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</si>
  <si>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</si>
  <si>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</si>
  <si>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</si>
  <si>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</si>
  <si>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</si>
  <si>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</si>
  <si>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</si>
  <si>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</si>
  <si>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</si>
  <si>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</si>
  <si>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</si>
  <si>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</si>
  <si>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</si>
  <si>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</si>
  <si>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</si>
  <si>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</si>
  <si>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</si>
  <si>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</si>
  <si>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</si>
  <si>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</si>
  <si>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</si>
  <si>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</si>
  <si>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</si>
  <si>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</si>
  <si>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</si>
  <si>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</si>
  <si>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</si>
  <si>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</si>
  <si>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</si>
  <si>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</si>
  <si>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</si>
  <si>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</si>
  <si>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</si>
  <si>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</si>
  <si>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</si>
  <si>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</si>
  <si>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</si>
  <si>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</si>
  <si>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</si>
  <si>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</si>
  <si>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</si>
  <si>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</si>
  <si>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</si>
  <si>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</si>
  <si>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</si>
  <si>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</si>
  <si>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</si>
  <si>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</si>
  <si>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</si>
  <si>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</si>
  <si>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</si>
  <si>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</si>
  <si>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</si>
  <si>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</si>
  <si>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</si>
  <si>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</si>
  <si>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</si>
  <si>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</si>
  <si>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</si>
  <si>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</si>
  <si>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</si>
  <si>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</si>
  <si>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</si>
  <si>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</si>
  <si>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</si>
  <si>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</si>
  <si>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</si>
  <si>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</si>
  <si>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</si>
  <si>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</si>
  <si>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</si>
  <si>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</si>
  <si>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</si>
  <si>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</si>
  <si>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</si>
  <si>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</si>
  <si>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</si>
  <si>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</si>
  <si>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</si>
  <si>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</si>
  <si>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</si>
  <si>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</si>
  <si>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</si>
  <si>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</si>
  <si>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</si>
  <si>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</si>
  <si>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</si>
  <si>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</si>
  <si>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</si>
  <si>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</si>
  <si>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</si>
  <si>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</si>
  <si>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</si>
  <si>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</si>
  <si>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</si>
  <si>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</si>
  <si>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</si>
  <si>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</si>
  <si>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</si>
  <si>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</si>
  <si>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</si>
  <si>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</si>
  <si>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</si>
  <si>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</si>
  <si>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</si>
  <si>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</si>
  <si>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</si>
  <si>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</si>
  <si>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</si>
  <si>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</si>
  <si>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</si>
  <si>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</si>
  <si>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</si>
  <si>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</si>
  <si>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</si>
  <si>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</si>
  <si>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</si>
  <si>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</si>
  <si>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</si>
  <si>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</si>
  <si>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</si>
  <si>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</si>
  <si>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</si>
  <si>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</si>
  <si>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</si>
  <si>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</si>
  <si>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</si>
  <si>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</si>
  <si>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</si>
  <si>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</si>
  <si>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</si>
  <si>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</si>
  <si>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</si>
  <si>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</si>
  <si>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</si>
  <si>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</si>
  <si>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</si>
  <si>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</si>
  <si>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</si>
  <si>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</si>
  <si>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</si>
  <si>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</si>
  <si>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</si>
  <si>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</si>
  <si>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</si>
  <si>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</si>
  <si>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</si>
  <si>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</si>
  <si>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</si>
  <si>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</si>
  <si>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</si>
  <si>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</si>
  <si>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</si>
  <si>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</si>
  <si>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</si>
  <si>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</si>
  <si>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</si>
  <si>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</si>
  <si>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</si>
  <si>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</si>
  <si>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</si>
  <si>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</si>
  <si>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</si>
  <si>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</si>
  <si>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</si>
  <si>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</si>
  <si>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</si>
  <si>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</si>
  <si>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</si>
  <si>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</si>
  <si>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</si>
  <si>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</si>
  <si>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</si>
  <si>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</si>
  <si>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</si>
  <si>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</si>
  <si>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</si>
  <si>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</si>
  <si>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</si>
  <si>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</si>
  <si>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</si>
  <si>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</si>
  <si>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</si>
  <si>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</si>
  <si>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</si>
  <si>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</si>
  <si>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</si>
  <si>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</si>
  <si>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</si>
  <si>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</si>
  <si>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</si>
  <si>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</si>
  <si>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</si>
  <si>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</si>
  <si>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</si>
  <si>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</si>
  <si>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</si>
  <si>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</si>
  <si>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</si>
  <si>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</si>
  <si>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</si>
  <si>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</si>
  <si>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</si>
  <si>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</si>
  <si>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</si>
  <si>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</si>
  <si>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</si>
  <si>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</si>
  <si>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</si>
  <si>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</si>
  <si>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</si>
  <si>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</si>
  <si>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</si>
  <si>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</si>
  <si>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</si>
  <si>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</si>
  <si>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</si>
  <si>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</si>
  <si>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</si>
  <si>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</si>
  <si>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</si>
  <si>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</si>
  <si>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</si>
  <si>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</si>
  <si>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</si>
  <si>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</si>
  <si>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</si>
  <si>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</si>
  <si>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</si>
  <si>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</si>
  <si>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</si>
  <si>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</si>
  <si>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</si>
  <si>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</si>
  <si>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</si>
  <si>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</si>
  <si>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</si>
  <si>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</si>
  <si>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</si>
  <si>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</si>
  <si>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</si>
  <si>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</si>
  <si>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</si>
  <si>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</si>
  <si>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</si>
  <si>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</si>
  <si>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</si>
  <si>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</si>
  <si>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</si>
  <si>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</si>
  <si>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</si>
  <si>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</si>
  <si>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</si>
  <si>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</si>
  <si>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</si>
  <si>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</si>
  <si>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</si>
  <si>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</si>
  <si>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</si>
  <si>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</si>
  <si>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</si>
  <si>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</si>
  <si>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</si>
  <si>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</si>
  <si>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</si>
  <si>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</si>
  <si>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</si>
  <si>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</si>
  <si>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</si>
  <si>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</si>
  <si>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</si>
  <si>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</si>
  <si>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</si>
  <si>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</si>
  <si>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</si>
  <si>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</si>
  <si>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</si>
  <si>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</si>
  <si>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</si>
  <si>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</si>
  <si>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</si>
  <si>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</si>
  <si>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</si>
  <si>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</si>
  <si>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</si>
  <si>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</si>
  <si>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</si>
  <si>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</si>
  <si>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</si>
  <si>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</si>
  <si>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</si>
  <si>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</si>
  <si>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</si>
  <si>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</si>
  <si>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</si>
  <si>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</si>
  <si>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</si>
  <si>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</si>
  <si>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</si>
  <si>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</si>
  <si>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</si>
  <si>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</si>
  <si>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</si>
  <si>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</si>
  <si>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</si>
  <si>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</si>
  <si>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</si>
  <si>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</si>
  <si>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</si>
  <si>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</si>
  <si>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</si>
  <si>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</si>
  <si>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</si>
  <si>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</si>
  <si>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</si>
  <si>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</si>
  <si>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</si>
  <si>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</si>
  <si>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</si>
  <si>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</si>
  <si>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</si>
  <si>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</si>
  <si>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</si>
  <si>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</si>
  <si>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</si>
  <si>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</si>
  <si>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</si>
  <si>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</si>
  <si>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</si>
  <si>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</si>
  <si>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</si>
  <si>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</si>
  <si>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</si>
  <si>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</si>
  <si>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</si>
  <si>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</si>
  <si>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</si>
  <si>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</si>
  <si>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</si>
  <si>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</si>
  <si>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</si>
  <si>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</si>
  <si>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</si>
  <si>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</si>
  <si>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</si>
  <si>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</si>
  <si>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</si>
  <si>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</si>
  <si>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</si>
  <si>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</si>
  <si>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</si>
  <si>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</si>
  <si>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</si>
  <si>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</si>
  <si>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</si>
  <si>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</si>
  <si>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</si>
  <si>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</si>
  <si>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</si>
  <si>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</si>
  <si>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</si>
  <si>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</si>
  <si>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</si>
  <si>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</si>
  <si>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</si>
  <si>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</si>
  <si>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</si>
  <si>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</si>
  <si>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</si>
  <si>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</si>
  <si>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</si>
  <si>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</si>
  <si>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</si>
  <si>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</si>
  <si>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</si>
  <si>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</si>
  <si>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</si>
  <si>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</si>
  <si>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</si>
  <si>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</si>
  <si>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</si>
  <si>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</si>
  <si>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</si>
  <si>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</si>
  <si>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</si>
  <si>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</si>
  <si>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</si>
  <si>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</si>
  <si>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</si>
  <si>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</si>
  <si>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</si>
  <si>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</si>
  <si>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</si>
  <si>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</si>
  <si>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</si>
  <si>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</si>
  <si>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</si>
  <si>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</si>
  <si>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</si>
  <si>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</si>
  <si>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</si>
  <si>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</si>
  <si>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</si>
  <si>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</si>
  <si>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</si>
  <si>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</si>
  <si>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</si>
  <si>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</si>
  <si>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</si>
  <si>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</si>
  <si>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</si>
  <si>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</si>
  <si>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</si>
  <si>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</si>
  <si>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</si>
  <si>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</si>
  <si>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</si>
  <si>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</si>
  <si>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</si>
  <si>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</si>
  <si>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</si>
  <si>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</si>
  <si>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</si>
  <si>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</si>
  <si>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</si>
  <si>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</si>
  <si>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</si>
  <si>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</si>
  <si>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</si>
  <si>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</si>
  <si>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</si>
  <si>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</si>
  <si>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</si>
  <si>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</si>
  <si>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</si>
  <si>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</si>
  <si>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</si>
  <si>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</si>
  <si>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</si>
  <si>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</si>
  <si>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</si>
  <si>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</si>
  <si>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</si>
  <si>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</si>
  <si>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</si>
  <si>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</si>
  <si>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</si>
  <si>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</si>
  <si>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</si>
  <si>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</si>
  <si>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</si>
  <si>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</si>
  <si>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</si>
  <si>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</si>
  <si>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</si>
  <si>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</si>
  <si>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</si>
  <si>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</si>
  <si>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</si>
  <si>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</si>
  <si>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</si>
  <si>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</si>
  <si>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</si>
  <si>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</si>
  <si>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</si>
  <si>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</si>
  <si>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</si>
  <si>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</si>
  <si>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</si>
  <si>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</si>
  <si>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</si>
  <si>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</si>
  <si>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</si>
  <si>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</si>
  <si>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</si>
  <si>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</si>
  <si>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</si>
  <si>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</si>
  <si>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</si>
  <si>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</si>
  <si>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</si>
  <si>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</si>
  <si>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</si>
  <si>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</si>
  <si>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</si>
  <si>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</si>
  <si>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</si>
  <si>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</si>
  <si>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</si>
  <si>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</si>
  <si>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</si>
  <si>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</si>
  <si>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</si>
  <si>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</si>
  <si>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</si>
  <si>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</si>
  <si>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</si>
  <si>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</si>
  <si>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</si>
  <si>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</si>
  <si>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</si>
  <si>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</si>
  <si>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</si>
  <si>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</si>
  <si>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</si>
  <si>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</si>
  <si>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</si>
  <si>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</si>
  <si>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</si>
  <si>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</si>
  <si>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</si>
  <si>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</si>
  <si>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</si>
  <si>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</si>
  <si>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</si>
  <si>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</si>
  <si>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</si>
  <si>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</si>
  <si>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</si>
  <si>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</si>
  <si>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</si>
  <si>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</si>
  <si>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</si>
  <si>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</si>
  <si>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</si>
  <si>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</si>
  <si>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</si>
  <si>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</si>
  <si>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</si>
  <si>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</si>
  <si>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</si>
  <si>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</si>
  <si>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</si>
  <si>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</si>
  <si>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</si>
  <si>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</si>
  <si>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</si>
  <si>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</si>
  <si>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</si>
  <si>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</si>
  <si>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</si>
  <si>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</si>
  <si>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</si>
  <si>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</si>
  <si>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</si>
  <si>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</si>
  <si>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</si>
  <si>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</si>
  <si>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</si>
  <si>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</si>
  <si>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</si>
  <si>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</si>
  <si>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</si>
  <si>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</si>
  <si>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</si>
  <si>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</si>
  <si>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</si>
  <si>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</si>
  <si>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</si>
  <si>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</si>
  <si>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</si>
  <si>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</si>
  <si>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</si>
  <si>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</si>
  <si>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</si>
  <si>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</si>
  <si>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</si>
  <si>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</si>
  <si>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</si>
  <si>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</si>
  <si>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</si>
  <si>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</si>
  <si>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</si>
  <si>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</si>
  <si>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</si>
  <si>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</si>
  <si>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</si>
  <si>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</si>
  <si>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</si>
  <si>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</si>
  <si>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</si>
  <si>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</si>
  <si>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</si>
  <si>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</si>
  <si>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</si>
  <si>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</si>
  <si>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</si>
  <si>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</si>
  <si>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</si>
  <si>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</si>
  <si>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</si>
  <si>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</si>
  <si>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</si>
  <si>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</si>
  <si>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</si>
  <si>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</si>
  <si>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</si>
  <si>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</si>
  <si>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</si>
  <si>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</si>
  <si>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</si>
  <si>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</si>
  <si>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</si>
  <si>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</si>
  <si>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</si>
  <si>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</si>
  <si>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</si>
  <si>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</si>
  <si>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</si>
  <si>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</si>
  <si>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</si>
  <si>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</si>
  <si>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</si>
  <si>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</si>
  <si>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</si>
  <si>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</si>
  <si>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</si>
  <si>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</si>
  <si>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</si>
  <si>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</si>
  <si>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</si>
  <si>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</si>
  <si>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</si>
  <si>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</si>
  <si>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</si>
  <si>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</si>
  <si>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</si>
  <si>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</si>
  <si>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</si>
  <si>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</si>
  <si>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</si>
  <si>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</si>
  <si>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</si>
  <si>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</si>
  <si>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</si>
  <si>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</si>
  <si>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</si>
  <si>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</si>
  <si>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</si>
  <si>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</si>
  <si>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</si>
  <si>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</si>
  <si>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</si>
  <si>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</si>
  <si>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</si>
  <si>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</si>
  <si>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</si>
  <si>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</si>
  <si>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</si>
  <si>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</si>
  <si>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</si>
  <si>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</si>
  <si>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</si>
  <si>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</si>
  <si>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</si>
  <si>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</si>
  <si>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</si>
  <si>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</si>
  <si>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</si>
  <si>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</si>
  <si>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</si>
  <si>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</si>
  <si>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</si>
  <si>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</si>
  <si>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</si>
  <si>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</si>
  <si>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</si>
  <si>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</si>
  <si>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</si>
  <si>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</si>
  <si>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</si>
  <si>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</si>
  <si>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</si>
  <si>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</si>
  <si>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</si>
  <si>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</si>
  <si>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</si>
  <si>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</si>
  <si>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</si>
  <si>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</si>
  <si>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</si>
  <si>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</si>
  <si>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</si>
  <si>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</si>
  <si>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</si>
  <si>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</si>
  <si>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</si>
  <si>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</si>
  <si>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</si>
  <si>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</si>
  <si>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</si>
  <si>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</si>
  <si>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</si>
  <si>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</si>
  <si>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</si>
  <si>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</si>
  <si>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</si>
  <si>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</si>
  <si>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</si>
  <si>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</si>
  <si>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</si>
  <si>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</si>
  <si>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</si>
  <si>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</si>
  <si>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</si>
  <si>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</si>
  <si>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</si>
  <si>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</si>
  <si>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</si>
  <si>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</si>
  <si>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</si>
  <si>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</si>
  <si>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</si>
  <si>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</si>
  <si>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</si>
  <si>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</si>
  <si>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</si>
  <si>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</si>
  <si>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</si>
  <si>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</si>
  <si>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</si>
  <si>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</si>
  <si>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</si>
  <si>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</si>
  <si>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</si>
  <si>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</si>
  <si>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</si>
  <si>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</si>
  <si>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</si>
  <si>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</si>
  <si>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</si>
  <si>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</si>
  <si>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</si>
  <si>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</si>
  <si>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</si>
  <si>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</si>
  <si>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</si>
  <si>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</si>
  <si>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</si>
  <si>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</si>
  <si>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</si>
  <si>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</si>
  <si>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</si>
  <si>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</si>
  <si>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</si>
  <si>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</si>
  <si>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</si>
  <si>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</si>
  <si>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</si>
  <si>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</si>
  <si>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</si>
  <si>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</si>
  <si>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</si>
  <si>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</si>
  <si>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</si>
  <si>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</si>
  <si>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</si>
  <si>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</si>
  <si>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</si>
  <si>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</si>
  <si>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</si>
  <si>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</si>
  <si>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</si>
  <si>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</si>
  <si>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</si>
  <si>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</si>
  <si>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</si>
  <si>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</si>
  <si>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</si>
  <si>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</si>
  <si>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</si>
  <si>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</si>
  <si>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</si>
  <si>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</si>
  <si>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</si>
  <si>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</si>
  <si>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</si>
  <si>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</si>
  <si>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</si>
  <si>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</si>
  <si>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</si>
  <si>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</si>
  <si>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</si>
  <si>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</si>
  <si>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</si>
  <si>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</si>
  <si>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</si>
  <si>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</si>
  <si>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</si>
  <si>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</si>
  <si>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</si>
  <si>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</si>
  <si>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</si>
  <si>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</si>
  <si>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</si>
  <si>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</si>
  <si>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</si>
  <si>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</si>
  <si>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</si>
  <si>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</si>
  <si>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</si>
  <si>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</si>
  <si>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</si>
  <si>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</si>
  <si>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</si>
  <si>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</si>
  <si>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</si>
  <si>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</si>
  <si>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</si>
  <si>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</si>
  <si>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</si>
  <si>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</si>
  <si>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</si>
  <si>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</si>
  <si>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</si>
  <si>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</si>
  <si>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</si>
  <si>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</si>
  <si>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</si>
  <si>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</si>
  <si>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</si>
  <si>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</si>
  <si>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</si>
  <si>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</si>
  <si>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</si>
  <si>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</si>
  <si>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</si>
  <si>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</si>
  <si>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</si>
  <si>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</si>
  <si>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</si>
  <si>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</si>
  <si>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</si>
  <si>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</si>
  <si>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</si>
  <si>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</si>
  <si>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</si>
  <si>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</si>
  <si>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</si>
  <si>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</si>
  <si>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</si>
  <si>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</si>
  <si>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</si>
  <si>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</si>
  <si>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</si>
  <si>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</si>
  <si>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</si>
  <si>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</si>
  <si>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</si>
  <si>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</si>
  <si>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</si>
  <si>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</si>
  <si>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</si>
  <si>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</si>
  <si>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</si>
  <si>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</si>
  <si>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</si>
  <si>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</si>
  <si>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</si>
  <si>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</si>
  <si>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</si>
  <si>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</si>
  <si>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</si>
  <si>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</si>
  <si>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</si>
  <si>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</si>
  <si>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</si>
  <si>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</si>
  <si>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</si>
  <si>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</si>
  <si>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</si>
  <si>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</si>
  <si>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</si>
  <si>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</si>
  <si>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</si>
  <si>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</si>
  <si>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</si>
  <si>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</si>
  <si>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</si>
  <si>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</si>
  <si>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</si>
  <si>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</si>
  <si>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</si>
  <si>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</si>
  <si>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</si>
  <si>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</si>
  <si>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</si>
  <si>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</si>
  <si>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</si>
  <si>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</si>
  <si>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</si>
  <si>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</si>
  <si>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</si>
  <si>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</si>
  <si>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</si>
  <si>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</si>
  <si>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</si>
  <si>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</si>
  <si>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</si>
  <si>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</si>
  <si>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</si>
  <si>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</si>
  <si>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</si>
  <si>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</si>
  <si>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</si>
  <si>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</si>
  <si>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</si>
  <si>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</si>
  <si>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</si>
  <si>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</si>
  <si>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</si>
  <si>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</si>
  <si>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</si>
  <si>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</si>
  <si>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</si>
  <si>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</si>
  <si>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</si>
  <si>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</si>
  <si>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</si>
  <si>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</si>
  <si>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</si>
  <si>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</si>
  <si>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</si>
  <si>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</si>
  <si>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</si>
  <si>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</si>
  <si>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</si>
  <si>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</si>
  <si>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</si>
  <si>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</si>
  <si>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</si>
  <si>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</si>
  <si>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</si>
  <si>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</si>
  <si>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</si>
  <si>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</si>
  <si>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</si>
  <si>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</si>
  <si>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</si>
  <si>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</si>
  <si>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</si>
  <si>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</si>
  <si>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</si>
  <si>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</si>
  <si>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</si>
  <si>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</si>
  <si>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</si>
  <si>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</si>
  <si>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</si>
  <si>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</si>
  <si>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</si>
  <si>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</si>
  <si>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</si>
  <si>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</si>
  <si>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</si>
  <si>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</si>
  <si>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</si>
  <si>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</si>
  <si>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</si>
  <si>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</si>
  <si>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</si>
  <si>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</si>
  <si>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</si>
  <si>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</si>
  <si>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</si>
  <si>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</si>
  <si>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</si>
  <si>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</si>
  <si>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</si>
  <si>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</si>
  <si>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</si>
  <si>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</si>
  <si>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</si>
  <si>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</si>
  <si>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</si>
  <si>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</si>
  <si>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</si>
  <si>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</si>
  <si>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</si>
  <si>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</si>
  <si>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</si>
  <si>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</si>
  <si>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</si>
  <si>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</si>
  <si>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</si>
  <si>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</si>
  <si>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</si>
  <si>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</si>
  <si>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</si>
  <si>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</si>
  <si>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</si>
  <si>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</si>
  <si>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</si>
  <si>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</si>
  <si>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</si>
  <si>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</si>
  <si>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</si>
  <si>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</si>
  <si>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</si>
  <si>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</si>
  <si>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</si>
  <si>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</si>
  <si>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</si>
  <si>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</si>
  <si>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</si>
  <si>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</si>
  <si>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</si>
  <si>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</si>
  <si>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</si>
  <si>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</si>
  <si>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</si>
  <si>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</si>
  <si>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</si>
  <si>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</si>
  <si>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</si>
  <si>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</si>
  <si>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</si>
  <si>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</si>
  <si>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</si>
  <si>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</si>
  <si>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</si>
  <si>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</si>
  <si>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</si>
  <si>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</si>
  <si>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</si>
  <si>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</si>
  <si>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</si>
  <si>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</si>
  <si>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</si>
  <si>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</si>
  <si>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</si>
  <si>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</si>
  <si>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</si>
  <si>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</si>
  <si>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</si>
  <si>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</si>
  <si>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</si>
  <si>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</si>
  <si>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</si>
  <si>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</si>
  <si>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</si>
  <si>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</si>
  <si>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</si>
  <si>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</si>
  <si>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</si>
  <si>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</si>
  <si>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</si>
  <si>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</si>
  <si>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</si>
  <si>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</si>
  <si>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</si>
  <si>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</si>
  <si>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</si>
  <si>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</si>
  <si>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</si>
  <si>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</si>
  <si>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</si>
  <si>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</si>
  <si>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</si>
  <si>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</si>
  <si>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</si>
  <si>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</si>
  <si>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</si>
  <si>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</si>
  <si>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</si>
  <si>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</si>
  <si>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</si>
  <si>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</si>
  <si>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</si>
  <si>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</si>
  <si>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</si>
  <si>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</si>
  <si>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</si>
  <si>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</si>
  <si>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</si>
  <si>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</si>
  <si>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</si>
  <si>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</si>
  <si>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</si>
  <si>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</si>
  <si>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</si>
  <si>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</si>
  <si>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</si>
  <si>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</si>
  <si>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</si>
  <si>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</si>
  <si>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</si>
  <si>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</si>
  <si>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</si>
  <si>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</si>
  <si>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</si>
  <si>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</si>
  <si>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</si>
  <si>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</si>
  <si>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</si>
  <si>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</si>
  <si>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</si>
  <si>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</si>
  <si>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</si>
  <si>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</si>
  <si>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</si>
  <si>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</si>
  <si>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</si>
  <si>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</si>
  <si>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</si>
  <si>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</si>
  <si>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</si>
  <si>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</si>
  <si>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</si>
  <si>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</si>
  <si>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</si>
  <si>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</si>
  <si>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</si>
  <si>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</si>
  <si>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</si>
  <si>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</si>
  <si>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</si>
  <si>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</si>
  <si>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</si>
  <si>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</si>
  <si>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</si>
  <si>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</si>
  <si>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</si>
  <si>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</si>
  <si>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</si>
  <si>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</si>
  <si>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</si>
  <si>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</si>
  <si>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</si>
  <si>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</si>
  <si>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</si>
  <si>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</si>
  <si>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</si>
  <si>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</si>
  <si>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</si>
  <si>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</si>
  <si>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</si>
  <si>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</si>
  <si>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</si>
  <si>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</si>
  <si>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</si>
  <si>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</si>
  <si>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</si>
  <si>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</si>
  <si>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</si>
  <si>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</si>
  <si>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</si>
  <si>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</si>
  <si>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</si>
  <si>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</si>
  <si>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</si>
  <si>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</si>
  <si>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</si>
  <si>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</si>
  <si>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</si>
  <si>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</si>
  <si>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</si>
  <si>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</si>
  <si>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</si>
  <si>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</si>
  <si>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</si>
  <si>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</si>
  <si>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</si>
  <si>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</si>
  <si>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</si>
  <si>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</si>
  <si>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</si>
  <si>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</si>
  <si>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</si>
  <si>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</si>
  <si>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</si>
  <si>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</si>
  <si>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</si>
  <si>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</si>
  <si>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</si>
  <si>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</si>
  <si>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</si>
  <si>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</si>
  <si>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</si>
  <si>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</si>
  <si>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</si>
  <si>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</si>
  <si>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</si>
  <si>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</si>
  <si>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</si>
  <si>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</si>
  <si>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</si>
  <si>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</si>
  <si>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</si>
  <si>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</si>
  <si>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</si>
  <si>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</si>
  <si>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</si>
  <si>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</si>
  <si>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</si>
  <si>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</si>
  <si>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</si>
  <si>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</si>
  <si>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</si>
  <si>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</si>
  <si>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</si>
  <si>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</si>
  <si>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</si>
  <si>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</si>
  <si>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</si>
  <si>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</si>
  <si>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</si>
  <si>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</si>
  <si>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</si>
  <si>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</si>
  <si>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</si>
  <si>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</si>
  <si>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</si>
  <si>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</si>
  <si>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</si>
  <si>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</si>
  <si>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</si>
  <si>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</si>
  <si>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</si>
  <si>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</si>
  <si>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</si>
  <si>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</si>
  <si>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</si>
  <si>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</si>
  <si>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</si>
  <si>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</si>
  <si>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</si>
  <si>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</si>
  <si>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</si>
  <si>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</si>
  <si>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</si>
  <si>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</si>
  <si>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</si>
  <si>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</si>
  <si>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</si>
  <si>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</si>
  <si>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</si>
  <si>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</si>
  <si>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</si>
  <si>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</si>
  <si>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</si>
  <si>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</si>
  <si>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</si>
  <si>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</si>
  <si>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</si>
  <si>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</si>
  <si>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</si>
  <si>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</si>
  <si>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</si>
  <si>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</si>
  <si>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</si>
  <si>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</si>
  <si>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</si>
  <si>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</si>
  <si>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</si>
  <si>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</si>
  <si>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</si>
  <si>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</si>
  <si>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</si>
  <si>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</si>
  <si>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</si>
  <si>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</si>
  <si>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</si>
  <si>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</si>
  <si>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</si>
  <si>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</si>
  <si>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</si>
  <si>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</si>
  <si>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</si>
  <si>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</si>
  <si>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</si>
  <si>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</si>
  <si>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</si>
  <si>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</si>
  <si>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</si>
  <si>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</si>
  <si>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</si>
  <si>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</si>
  <si>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</si>
  <si>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</si>
  <si>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</si>
  <si>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</si>
  <si>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</si>
  <si>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</si>
  <si>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</si>
  <si>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</si>
  <si>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</si>
  <si>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</si>
  <si>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</si>
  <si>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</si>
  <si>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</si>
  <si>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</si>
  <si>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</si>
  <si>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</si>
  <si>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</si>
  <si>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</si>
  <si>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</si>
  <si>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</si>
  <si>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</si>
  <si>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</si>
  <si>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</si>
  <si>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</si>
  <si>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</si>
  <si>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</si>
  <si>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</si>
  <si>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</si>
  <si>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</si>
  <si>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</si>
  <si>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</si>
  <si>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</si>
  <si>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</si>
  <si>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</si>
  <si>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</si>
  <si>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</si>
  <si>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</si>
  <si>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</si>
  <si>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</si>
  <si>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</si>
  <si>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</si>
  <si>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</si>
  <si>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</si>
  <si>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</si>
  <si>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</si>
  <si>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</si>
  <si>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</si>
  <si>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</si>
  <si>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</si>
  <si>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</si>
  <si>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</si>
  <si>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</si>
  <si>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</si>
  <si>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</si>
  <si>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</si>
  <si>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</si>
  <si>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</si>
  <si>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</si>
  <si>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</si>
  <si>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</si>
  <si>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</si>
  <si>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</si>
  <si>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</si>
  <si>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</si>
  <si>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</si>
  <si>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</si>
  <si>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</si>
  <si>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</si>
  <si>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</si>
  <si>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</si>
  <si>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</si>
  <si>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</si>
  <si>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</si>
  <si>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</si>
  <si>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</si>
  <si>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</si>
  <si>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</si>
  <si>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</si>
  <si>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</si>
  <si>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</si>
  <si>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</si>
  <si>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</si>
  <si>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</si>
  <si>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</si>
  <si>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</si>
  <si>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</si>
  <si>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</si>
  <si>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</si>
  <si>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</si>
  <si>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</si>
  <si>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</si>
  <si>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</si>
  <si>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</si>
  <si>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</si>
  <si>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</si>
  <si>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</si>
  <si>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</si>
  <si>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</si>
  <si>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</si>
  <si>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</si>
  <si>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</si>
  <si>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</si>
  <si>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</si>
  <si>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</si>
  <si>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</si>
  <si>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</si>
  <si>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</si>
  <si>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</si>
  <si>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</si>
  <si>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</si>
  <si>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</si>
  <si>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</si>
  <si>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</si>
  <si>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</si>
  <si>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</si>
  <si>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</si>
  <si>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</si>
  <si>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</si>
  <si>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</si>
  <si>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</si>
  <si>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</si>
  <si>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</si>
  <si>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</si>
  <si>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</si>
  <si>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</si>
  <si>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</si>
  <si>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</si>
  <si>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</si>
  <si>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</si>
  <si>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</si>
  <si>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</si>
  <si>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</si>
  <si>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</si>
  <si>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</si>
  <si>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</si>
  <si>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</si>
  <si>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</si>
  <si>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</si>
  <si>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</si>
  <si>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</si>
  <si>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</si>
  <si>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</si>
  <si>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</si>
  <si>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</si>
  <si>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</si>
  <si>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</si>
  <si>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</si>
  <si>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</si>
  <si>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</si>
  <si>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</si>
  <si>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</si>
  <si>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</si>
  <si>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</si>
  <si>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</si>
  <si>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</si>
  <si>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</si>
  <si>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</si>
  <si>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</si>
  <si>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</si>
  <si>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</si>
  <si>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</si>
  <si>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</si>
  <si>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</si>
  <si>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</si>
  <si>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</si>
  <si>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</si>
  <si>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</si>
  <si>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</si>
  <si>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</si>
  <si>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</si>
  <si>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</si>
  <si>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</si>
  <si>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</si>
  <si>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</si>
  <si>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</si>
  <si>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</si>
  <si>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</si>
  <si>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</si>
  <si>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</si>
  <si>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</si>
  <si>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</si>
  <si>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</si>
  <si>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</si>
  <si>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</si>
  <si>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</si>
  <si>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</si>
  <si>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</si>
  <si>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</si>
  <si>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</si>
  <si>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</si>
  <si>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</si>
  <si>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</si>
  <si>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</si>
  <si>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</si>
  <si>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</si>
  <si>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</si>
  <si>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</si>
  <si>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</si>
  <si>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</si>
  <si>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</si>
  <si>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</si>
  <si>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</si>
  <si>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</si>
  <si>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</si>
  <si>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</si>
  <si>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</si>
  <si>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</si>
  <si>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</si>
  <si>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</si>
  <si>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</si>
  <si>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</si>
  <si>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</si>
  <si>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</si>
  <si>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</si>
  <si>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</si>
  <si>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</si>
  <si>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</si>
  <si>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</si>
  <si>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</si>
  <si>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</si>
  <si>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</si>
  <si>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</si>
  <si>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</si>
  <si>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</si>
  <si>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</si>
  <si>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</si>
  <si>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</si>
  <si>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</si>
  <si>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</si>
  <si>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</si>
  <si>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</si>
  <si>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</si>
  <si>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</si>
  <si>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</si>
  <si>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</si>
  <si>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</si>
  <si>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</si>
  <si>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</si>
  <si>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</si>
  <si>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</si>
  <si>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</si>
  <si>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</si>
  <si>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</si>
  <si>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</si>
  <si>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</si>
  <si>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</si>
  <si>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</si>
  <si>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</si>
  <si>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</si>
  <si>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</si>
  <si>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</si>
  <si>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</si>
  <si>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</si>
  <si>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</si>
  <si>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</si>
  <si>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</si>
  <si>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</si>
  <si>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</si>
  <si>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</si>
  <si>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</si>
  <si>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</si>
  <si>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</si>
  <si>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</si>
  <si>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</si>
  <si>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</si>
  <si>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</si>
  <si>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</si>
  <si>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</si>
  <si>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</si>
  <si>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</si>
  <si>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</si>
  <si>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</si>
  <si>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</si>
  <si>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</si>
  <si>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</si>
  <si>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</si>
  <si>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</si>
  <si>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</si>
  <si>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</si>
  <si>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</si>
  <si>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</si>
  <si>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</si>
  <si>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</si>
  <si>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</si>
  <si>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</si>
  <si>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</si>
  <si>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</si>
  <si>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</si>
  <si>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</si>
  <si>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</si>
  <si>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</si>
  <si>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</si>
  <si>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</si>
  <si>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</si>
  <si>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</si>
  <si>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</si>
  <si>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</si>
  <si>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</si>
  <si>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</si>
  <si>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</si>
  <si>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</si>
  <si>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</si>
  <si>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</si>
  <si>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</si>
  <si>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</si>
  <si>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</si>
  <si>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</si>
  <si>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</si>
  <si>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</si>
  <si>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</si>
  <si>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</si>
  <si>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</si>
  <si>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</si>
  <si>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</si>
  <si>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</si>
  <si>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</si>
  <si>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</si>
  <si>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</si>
  <si>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</si>
  <si>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</si>
  <si>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</si>
  <si>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</si>
  <si>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</si>
  <si>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</si>
  <si>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</si>
  <si>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</si>
  <si>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</si>
  <si>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</si>
  <si>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</si>
  <si>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</si>
  <si>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</si>
  <si>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</si>
  <si>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</si>
  <si>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</si>
  <si>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</si>
  <si>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</si>
  <si>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</si>
  <si>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</si>
  <si>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</si>
  <si>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</si>
  <si>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</si>
  <si>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</si>
  <si>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</si>
  <si>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</si>
  <si>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</si>
  <si>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</si>
  <si>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</si>
  <si>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</si>
  <si>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</si>
  <si>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</si>
  <si>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</si>
  <si>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</si>
  <si>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</si>
  <si>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</si>
  <si>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</si>
  <si>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</si>
  <si>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</si>
  <si>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</si>
  <si>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</si>
  <si>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</si>
  <si>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</si>
  <si>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</si>
  <si>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</si>
  <si>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</si>
  <si>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</si>
  <si>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</si>
  <si>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</si>
  <si>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</si>
  <si>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</si>
  <si>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</si>
  <si>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</si>
  <si>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</si>
  <si>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</si>
  <si>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</si>
  <si>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</si>
  <si>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</si>
  <si>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</si>
  <si>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</si>
  <si>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</si>
  <si>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</si>
  <si>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</si>
  <si>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</si>
  <si>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</si>
  <si>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</si>
  <si>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</si>
  <si>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</si>
  <si>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</si>
  <si>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</si>
  <si>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</si>
  <si>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</si>
  <si>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</si>
  <si>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</si>
  <si>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</si>
  <si>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</si>
  <si>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</si>
  <si>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</si>
  <si>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</si>
  <si>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</si>
  <si>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</si>
  <si>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</si>
  <si>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</si>
  <si>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</si>
  <si>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</si>
  <si>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</si>
  <si>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</si>
  <si>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</si>
  <si>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</si>
  <si>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</si>
  <si>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</si>
  <si>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</si>
  <si>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</si>
  <si>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</si>
  <si>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</si>
  <si>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</si>
  <si>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</si>
  <si>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</si>
  <si>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</si>
  <si>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</si>
  <si>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</si>
  <si>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</si>
  <si>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</si>
  <si>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</si>
  <si>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</si>
  <si>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</si>
  <si>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</si>
  <si>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</si>
  <si>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</si>
  <si>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</si>
  <si>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</si>
  <si>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</si>
  <si>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</si>
  <si>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</si>
  <si>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</si>
  <si>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</si>
  <si>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</si>
  <si>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</si>
  <si>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</si>
  <si>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</si>
  <si>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</si>
  <si>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</si>
  <si>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</si>
  <si>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</si>
  <si>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</si>
  <si>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</si>
  <si>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</si>
  <si>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</si>
  <si>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</si>
  <si>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</si>
  <si>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</si>
  <si>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</si>
  <si>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</si>
  <si>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</si>
  <si>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</si>
  <si>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</si>
  <si>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</si>
  <si>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</si>
  <si>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</si>
  <si>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</si>
  <si>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</si>
  <si>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</si>
  <si>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</si>
  <si>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</si>
  <si>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</si>
  <si>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</si>
  <si>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</si>
  <si>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</si>
  <si>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</si>
  <si>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</si>
  <si>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</si>
  <si>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</si>
  <si>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</si>
  <si>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</si>
  <si>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</si>
  <si>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</si>
  <si>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</si>
  <si>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</si>
  <si>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</si>
  <si>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</si>
  <si>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</si>
  <si>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</si>
  <si>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</si>
  <si>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</si>
  <si>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</si>
  <si>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</si>
  <si>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</si>
  <si>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</si>
  <si>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</si>
  <si>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</si>
  <si>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</si>
  <si>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</si>
  <si>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</si>
  <si>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</si>
  <si>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</si>
  <si>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</si>
  <si>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</si>
  <si>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</si>
  <si>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</si>
  <si>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</si>
  <si>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</si>
  <si>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</si>
  <si>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</si>
  <si>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</si>
  <si>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</si>
  <si>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</si>
  <si>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</si>
  <si>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</si>
  <si>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</si>
  <si>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</si>
  <si>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</si>
  <si>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</si>
  <si>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</si>
  <si>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</si>
  <si>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</si>
  <si>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</si>
  <si>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</si>
  <si>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</si>
  <si>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</si>
  <si>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</si>
  <si>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</si>
  <si>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</si>
  <si>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</si>
  <si>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</si>
  <si>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</si>
  <si>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</si>
  <si>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</si>
  <si>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</si>
  <si>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</si>
  <si>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</si>
  <si>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</si>
  <si>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</si>
  <si>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</si>
  <si>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</si>
  <si>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</si>
  <si>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</si>
  <si>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</si>
  <si>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</si>
  <si>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</si>
  <si>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</si>
  <si>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</si>
  <si>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</si>
  <si>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</si>
  <si>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</si>
  <si>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</si>
  <si>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</si>
  <si>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</si>
  <si>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</si>
  <si>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</si>
  <si>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</si>
  <si>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</si>
  <si>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</si>
  <si>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</si>
  <si>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</si>
  <si>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</si>
  <si>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</si>
  <si>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</si>
  <si>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</si>
  <si>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</si>
  <si>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</si>
  <si>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</si>
  <si>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</si>
  <si>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</si>
  <si>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</si>
  <si>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</si>
  <si>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</si>
  <si>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</si>
  <si>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</si>
  <si>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</si>
  <si>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</si>
  <si>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</si>
  <si>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</si>
  <si>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</si>
  <si>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</si>
  <si>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</si>
  <si>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</si>
  <si>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</si>
  <si>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</si>
  <si>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</si>
  <si>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</si>
  <si>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</si>
  <si>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</si>
  <si>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</si>
  <si>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</si>
  <si>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</si>
  <si>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</si>
  <si>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</si>
  <si>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</si>
  <si>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</si>
  <si>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</si>
  <si>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</si>
  <si>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</si>
  <si>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</si>
  <si>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</si>
  <si>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</si>
  <si>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</si>
  <si>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</si>
  <si>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</si>
  <si>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</si>
  <si>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</si>
  <si>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</si>
  <si>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</si>
  <si>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</si>
  <si>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</si>
  <si>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</si>
  <si>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</si>
  <si>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</si>
  <si>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</si>
  <si>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</si>
  <si>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</si>
  <si>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</si>
  <si>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</si>
  <si>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</si>
  <si>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</si>
  <si>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</si>
  <si>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</si>
  <si>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</si>
  <si>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</si>
  <si>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</si>
  <si>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</si>
  <si>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</si>
  <si>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</si>
  <si>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</si>
  <si>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</si>
  <si>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</si>
  <si>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</si>
  <si>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</si>
  <si>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</si>
  <si>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</si>
  <si>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</si>
  <si>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</si>
  <si>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</si>
  <si>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</si>
  <si>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</si>
  <si>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</si>
  <si>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</si>
  <si>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</si>
  <si>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</si>
  <si>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</si>
  <si>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</si>
  <si>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</si>
  <si>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</si>
  <si>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</si>
  <si>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</si>
  <si>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</si>
  <si>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</si>
  <si>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</si>
  <si>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</si>
  <si>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</si>
  <si>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</si>
  <si>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</si>
  <si>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</si>
  <si>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</si>
  <si>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</si>
  <si>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</si>
  <si>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</si>
  <si>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</si>
  <si>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</si>
  <si>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</si>
  <si>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</si>
  <si>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</si>
  <si>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</si>
  <si>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</si>
  <si>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</si>
  <si>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</si>
  <si>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</si>
  <si>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</si>
  <si>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</si>
  <si>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</si>
  <si>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</si>
  <si>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</si>
  <si>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</si>
  <si>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</si>
  <si>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</si>
  <si>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</si>
  <si>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</si>
  <si>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</si>
  <si>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</si>
  <si>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</si>
  <si>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</si>
  <si>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</si>
  <si>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</si>
  <si>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</si>
  <si>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</si>
  <si>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</si>
  <si>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</si>
  <si>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</si>
  <si>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</si>
  <si>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</si>
  <si>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</si>
  <si>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</si>
  <si>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</si>
  <si>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</si>
  <si>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</si>
  <si>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</si>
  <si>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</si>
  <si>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</si>
  <si>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</si>
  <si>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</si>
  <si>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</si>
  <si>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</si>
  <si>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</si>
  <si>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</si>
  <si>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</si>
  <si>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</si>
  <si>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</si>
  <si>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</si>
  <si>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</si>
  <si>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</si>
  <si>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</si>
  <si>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</si>
  <si>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</si>
  <si>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</si>
  <si>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</si>
  <si>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</si>
  <si>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</si>
  <si>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</si>
  <si>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</si>
  <si>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</si>
  <si>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</si>
  <si>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</si>
  <si>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</si>
  <si>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</si>
  <si>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</si>
  <si>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</si>
  <si>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</si>
  <si>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</si>
  <si>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</si>
  <si>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</si>
  <si>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</si>
  <si>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</si>
  <si>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</si>
  <si>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</si>
  <si>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</si>
  <si>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</si>
  <si>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</si>
  <si>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</si>
  <si>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</si>
  <si>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</si>
  <si>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</si>
  <si>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</si>
  <si>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</si>
  <si>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</si>
  <si>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</si>
  <si>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</si>
  <si>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</si>
  <si>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</si>
  <si>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</si>
  <si>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</si>
  <si>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</si>
  <si>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</si>
  <si>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</si>
  <si>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</si>
  <si>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</si>
  <si>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</si>
  <si>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</si>
  <si>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</si>
  <si>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</si>
  <si>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</si>
  <si>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</si>
  <si>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</si>
  <si>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</si>
  <si>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</si>
  <si>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</si>
  <si>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</si>
  <si>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</si>
  <si>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</si>
  <si>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</si>
  <si>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</si>
  <si>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</si>
  <si>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</si>
  <si>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</si>
  <si>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</si>
  <si>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</si>
  <si>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</si>
  <si>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</si>
  <si>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</si>
  <si>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</si>
  <si>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</si>
  <si>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</si>
  <si>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</si>
  <si>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</si>
  <si>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</si>
  <si>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</si>
  <si>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</si>
  <si>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</si>
  <si>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</si>
  <si>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</si>
  <si>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</si>
  <si>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</si>
  <si>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</si>
  <si>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</si>
  <si>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</si>
  <si>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</si>
  <si>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</si>
  <si>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</si>
  <si>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</si>
  <si>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</si>
  <si>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</si>
  <si>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</si>
  <si>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</si>
  <si>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</si>
  <si>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</si>
  <si>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</si>
  <si>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</si>
  <si>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</si>
  <si>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</si>
  <si>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</si>
  <si>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</si>
  <si>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</si>
  <si>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</si>
  <si>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</si>
  <si>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</si>
  <si>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</si>
  <si>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</si>
  <si>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</si>
  <si>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</si>
  <si>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</si>
  <si>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</si>
  <si>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</si>
  <si>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</si>
  <si>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</si>
  <si>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</si>
  <si>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</si>
  <si>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</si>
  <si>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</si>
  <si>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</si>
  <si>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</si>
  <si>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</si>
  <si>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</si>
  <si>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</si>
  <si>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</si>
  <si>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</si>
  <si>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</si>
  <si>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</si>
  <si>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</si>
  <si>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</si>
  <si>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</si>
  <si>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</si>
  <si>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</si>
  <si>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</si>
  <si>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</si>
  <si>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</si>
  <si>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</si>
  <si>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</si>
  <si>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</si>
  <si>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</si>
  <si>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</si>
  <si>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</si>
  <si>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</si>
  <si>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</si>
  <si>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</si>
  <si>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</si>
  <si>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</si>
  <si>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</si>
  <si>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</si>
  <si>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</si>
  <si>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</si>
  <si>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</si>
  <si>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</si>
  <si>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</si>
  <si>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</si>
  <si>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</si>
  <si>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</si>
  <si>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</si>
  <si>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</si>
  <si>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</si>
  <si>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</si>
  <si>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</si>
  <si>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</si>
  <si>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</si>
  <si>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</si>
  <si>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</si>
  <si>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</si>
  <si>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</si>
  <si>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</si>
  <si>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</si>
  <si>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</si>
  <si>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</si>
  <si>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</si>
  <si>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</si>
  <si>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</si>
  <si>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</si>
  <si>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</si>
  <si>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</si>
  <si>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</si>
  <si>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</si>
  <si>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</si>
  <si>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</si>
  <si>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</si>
  <si>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</si>
  <si>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</si>
  <si>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</si>
  <si>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</si>
  <si>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</si>
  <si>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</si>
  <si>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</si>
  <si>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</si>
  <si>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</si>
  <si>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</si>
  <si>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</si>
  <si>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</si>
  <si>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</si>
  <si>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</si>
  <si>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</si>
  <si>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</si>
  <si>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</si>
  <si>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</si>
  <si>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</si>
  <si>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</si>
  <si>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</si>
  <si>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</si>
  <si>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</si>
  <si>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</si>
  <si>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</si>
  <si>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</si>
  <si>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</si>
  <si>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</si>
  <si>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</si>
  <si>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</si>
  <si>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</si>
  <si>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</si>
  <si>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</si>
  <si>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</si>
  <si>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</si>
  <si>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</si>
  <si>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</si>
  <si>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</si>
  <si>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</si>
  <si>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</si>
  <si>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</si>
  <si>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</si>
  <si>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</si>
  <si>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</si>
  <si>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</si>
  <si>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</si>
  <si>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</si>
  <si>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</si>
  <si>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</si>
  <si>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</si>
  <si>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</si>
  <si>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</si>
  <si>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</si>
  <si>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</si>
  <si>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</si>
  <si>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</si>
  <si>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</si>
  <si>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</si>
  <si>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</si>
  <si>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</si>
  <si>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</si>
  <si>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</si>
  <si>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</si>
  <si>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</si>
  <si>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</si>
  <si>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</si>
  <si>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</si>
  <si>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</si>
  <si>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</si>
  <si>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</si>
  <si>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</si>
  <si>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</si>
  <si>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</si>
  <si>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</si>
  <si>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</si>
  <si>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</si>
  <si>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</si>
  <si>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</si>
  <si>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</si>
  <si>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</si>
  <si>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</si>
  <si>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</si>
  <si>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</si>
  <si>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</si>
  <si>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</si>
  <si>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</si>
  <si>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</si>
  <si>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</si>
  <si>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</si>
  <si>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</si>
  <si>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</si>
  <si>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</si>
  <si>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</si>
  <si>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</si>
  <si>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</si>
  <si>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</si>
  <si>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</si>
  <si>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</si>
  <si>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</si>
  <si>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</si>
  <si>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</si>
  <si>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</si>
  <si>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</si>
  <si>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</si>
  <si>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</si>
  <si>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</si>
  <si>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</si>
  <si>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</si>
  <si>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</si>
  <si>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</si>
  <si>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</si>
  <si>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</si>
  <si>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</si>
  <si>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</si>
  <si>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</si>
  <si>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</si>
  <si>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</si>
  <si>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</si>
  <si>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</si>
  <si>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</si>
  <si>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</si>
  <si>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</si>
  <si>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</si>
  <si>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</si>
  <si>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</si>
  <si>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</si>
  <si>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</si>
  <si>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</si>
  <si>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</si>
  <si>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</si>
  <si>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</si>
  <si>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</si>
  <si>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</si>
  <si>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</si>
  <si>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</si>
  <si>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</si>
  <si>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</si>
  <si>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</si>
  <si>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</si>
  <si>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</si>
  <si>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</si>
  <si>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</si>
  <si>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</si>
  <si>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</si>
  <si>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</si>
  <si>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</si>
  <si>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</si>
  <si>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</si>
  <si>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</si>
  <si>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</si>
  <si>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</si>
  <si>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</si>
  <si>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</si>
  <si>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</si>
  <si>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</si>
  <si>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</si>
  <si>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</si>
  <si>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</si>
  <si>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</si>
  <si>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</si>
  <si>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</si>
  <si>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</si>
  <si>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</si>
  <si>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</si>
  <si>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</si>
  <si>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</si>
  <si>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</si>
  <si>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</si>
  <si>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</si>
  <si>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</si>
  <si>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</si>
  <si>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</si>
  <si>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</si>
  <si>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</si>
  <si>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</si>
  <si>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</si>
  <si>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</si>
  <si>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</si>
  <si>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</si>
  <si>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</si>
  <si>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</si>
  <si>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</si>
  <si>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</si>
  <si>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</si>
  <si>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</si>
  <si>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</si>
  <si>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</si>
  <si>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</si>
  <si>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</si>
  <si>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</si>
  <si>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</si>
  <si>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</si>
  <si>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</si>
  <si>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</si>
  <si>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</si>
  <si>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</si>
  <si>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</si>
  <si>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</si>
  <si>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</si>
  <si>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</si>
  <si>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</si>
  <si>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</si>
  <si>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</si>
  <si>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</si>
  <si>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</si>
  <si>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</si>
  <si>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</si>
  <si>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</si>
  <si>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</si>
  <si>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</si>
  <si>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</si>
  <si>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</si>
  <si>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</si>
  <si>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</si>
  <si>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</si>
  <si>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</si>
  <si>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</si>
  <si>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</si>
  <si>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</si>
  <si>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</si>
  <si>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</si>
  <si>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</si>
  <si>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</si>
  <si>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</si>
  <si>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</si>
  <si>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</si>
  <si>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</si>
  <si>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</si>
  <si>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</si>
  <si>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</si>
  <si>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</si>
  <si>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</si>
  <si>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</si>
  <si>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</si>
  <si>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</si>
  <si>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</si>
  <si>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</si>
  <si>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</si>
  <si>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</si>
  <si>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</si>
  <si>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</si>
  <si>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</si>
  <si>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</si>
  <si>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</si>
  <si>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</si>
  <si>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</si>
  <si>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</si>
  <si>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</si>
  <si>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</si>
  <si>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</si>
  <si>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</si>
  <si>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</si>
  <si>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</si>
  <si>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</si>
  <si>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</si>
  <si>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</si>
  <si>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</si>
  <si>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</si>
  <si>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</si>
  <si>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</si>
  <si>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</si>
  <si>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</si>
  <si>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</si>
  <si>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</si>
  <si>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</si>
  <si>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</si>
  <si>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</si>
  <si>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</si>
  <si>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</si>
  <si>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</si>
  <si>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</si>
  <si>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</si>
  <si>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</si>
  <si>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</si>
  <si>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</si>
  <si>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</si>
  <si>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</si>
  <si>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</si>
  <si>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</si>
  <si>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</si>
  <si>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</si>
  <si>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</si>
  <si>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</si>
  <si>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</si>
  <si>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</si>
  <si>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</si>
  <si>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</si>
  <si>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</si>
  <si>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</si>
  <si>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</si>
  <si>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</si>
  <si>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</si>
  <si>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</si>
  <si>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</si>
  <si>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</si>
  <si>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</si>
  <si>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</si>
  <si>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</si>
  <si>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</si>
  <si>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</si>
  <si>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</si>
  <si>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</si>
  <si>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</si>
  <si>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</si>
  <si>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</si>
  <si>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</si>
  <si>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</si>
  <si>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</si>
  <si>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</si>
  <si>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</si>
  <si>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</si>
  <si>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</si>
  <si>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</si>
  <si>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</si>
  <si>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</si>
  <si>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</si>
  <si>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</si>
  <si>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</si>
  <si>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</si>
  <si>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</si>
  <si>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</si>
  <si>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</si>
  <si>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</si>
  <si>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</si>
  <si>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</si>
  <si>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</si>
  <si>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</si>
  <si>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</si>
  <si>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</si>
  <si>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</si>
  <si>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</si>
  <si>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</si>
  <si>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</si>
  <si>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</si>
  <si>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</si>
  <si>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</si>
  <si>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</si>
  <si>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</si>
  <si>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</si>
  <si>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</si>
  <si>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</si>
  <si>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</si>
  <si>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</si>
  <si>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</si>
  <si>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</si>
  <si>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</si>
  <si>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</si>
  <si>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</si>
  <si>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</si>
  <si>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</si>
  <si>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</si>
  <si>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</si>
  <si>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</si>
  <si>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</si>
  <si>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</si>
  <si>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</si>
  <si>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</si>
  <si>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</si>
  <si>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</si>
  <si>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</si>
  <si>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</si>
  <si>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</si>
  <si>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</si>
  <si>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</si>
  <si>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</si>
  <si>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</si>
  <si>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</si>
  <si>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</si>
  <si>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</si>
  <si>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</si>
  <si>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</si>
  <si>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</si>
  <si>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</si>
  <si>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</si>
  <si>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</si>
  <si>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</si>
  <si>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</si>
  <si>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</si>
  <si>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</si>
  <si>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</si>
  <si>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</si>
  <si>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</si>
  <si>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</si>
  <si>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</si>
  <si>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</si>
  <si>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</si>
  <si>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</si>
  <si>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</si>
  <si>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</si>
  <si>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</si>
  <si>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</si>
  <si>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</si>
  <si>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</si>
  <si>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</si>
  <si>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</si>
  <si>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</si>
  <si>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</si>
  <si>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</si>
  <si>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</si>
  <si>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</si>
  <si>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</si>
  <si>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</si>
  <si>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</si>
  <si>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</si>
  <si>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</si>
  <si>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</si>
  <si>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</si>
  <si>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</si>
  <si>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</si>
  <si>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</si>
  <si>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</si>
  <si>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</si>
  <si>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</si>
  <si>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</si>
  <si>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</si>
  <si>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</si>
  <si>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</si>
  <si>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</si>
  <si>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</si>
  <si>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</si>
  <si>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</si>
  <si>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</si>
  <si>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</si>
  <si>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</si>
  <si>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</si>
  <si>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</si>
  <si>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</si>
  <si>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</si>
  <si>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</si>
  <si>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</si>
  <si>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</si>
  <si>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</si>
  <si>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</si>
  <si>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</si>
  <si>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</si>
  <si>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</si>
  <si>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</si>
  <si>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</si>
  <si>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</si>
  <si>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</si>
  <si>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</si>
  <si>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</si>
  <si>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</si>
  <si>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</si>
  <si>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</si>
  <si>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</si>
  <si>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</si>
  <si>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</si>
  <si>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</si>
  <si>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</si>
  <si>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</si>
  <si>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</si>
  <si>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</si>
  <si>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</si>
  <si>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</si>
  <si>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</si>
  <si>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</si>
  <si>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</si>
  <si>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</si>
  <si>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</si>
  <si>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</si>
  <si>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</si>
  <si>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</si>
  <si>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</si>
  <si>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</si>
  <si>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</si>
  <si>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</si>
  <si>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</si>
  <si>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</si>
  <si>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</si>
  <si>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</si>
  <si>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</si>
  <si>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</si>
  <si>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</si>
  <si>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</si>
  <si>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</si>
  <si>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</si>
  <si>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</si>
  <si>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</si>
  <si>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</si>
  <si>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</si>
  <si>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</si>
  <si>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</si>
  <si>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</si>
  <si>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</si>
  <si>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</si>
  <si>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</si>
  <si>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</si>
  <si>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</si>
  <si>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</si>
  <si>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</si>
  <si>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</si>
  <si>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</si>
  <si>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</si>
  <si>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</si>
  <si>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</si>
  <si>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</si>
  <si>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</si>
  <si>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</si>
  <si>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</si>
  <si>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</si>
  <si>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</si>
  <si>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</si>
  <si>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</si>
  <si>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</si>
  <si>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</si>
  <si>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</si>
  <si>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</si>
  <si>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</si>
  <si>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</si>
  <si>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</si>
  <si>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</si>
  <si>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</si>
  <si>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</si>
  <si>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</si>
  <si>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</si>
  <si>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</si>
  <si>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</si>
  <si>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</si>
  <si>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</si>
  <si>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</si>
  <si>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</si>
  <si>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</si>
  <si>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</si>
  <si>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</si>
  <si>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</si>
  <si>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</si>
  <si>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</si>
  <si>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</si>
  <si>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</si>
  <si>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</si>
  <si>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</si>
  <si>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</si>
  <si>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</si>
  <si>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</si>
  <si>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</si>
  <si>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</si>
  <si>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</si>
  <si>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</si>
  <si>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</si>
  <si>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</si>
  <si>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</si>
  <si>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</si>
  <si>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</si>
  <si>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</si>
  <si>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</si>
  <si>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</si>
  <si>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</si>
  <si>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</si>
  <si>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</si>
  <si>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</si>
  <si>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</si>
  <si>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</si>
  <si>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</si>
  <si>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</si>
  <si>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</si>
  <si>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</si>
  <si>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</si>
  <si>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</si>
  <si>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</si>
  <si>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</si>
  <si>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</si>
  <si>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</si>
  <si>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</si>
  <si>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</si>
  <si>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</si>
  <si>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</si>
  <si>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</si>
  <si>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</si>
  <si>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</si>
  <si>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</si>
  <si>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</si>
  <si>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</si>
  <si>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</si>
  <si>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</si>
  <si>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</si>
  <si>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</si>
  <si>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</si>
  <si>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</si>
  <si>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</si>
  <si>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</si>
  <si>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</si>
  <si>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</si>
  <si>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</si>
  <si>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</si>
  <si>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</si>
  <si>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</si>
  <si>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</si>
  <si>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</si>
  <si>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</si>
  <si>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</si>
  <si>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</si>
  <si>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</si>
  <si>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</si>
  <si>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</si>
  <si>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</si>
  <si>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</si>
  <si>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</si>
  <si>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</si>
  <si>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</si>
  <si>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</si>
  <si>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</si>
  <si>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</si>
  <si>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</si>
  <si>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</si>
  <si>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</si>
  <si>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</si>
  <si>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</si>
  <si>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</si>
  <si>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</si>
  <si>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</si>
  <si>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</si>
  <si>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</si>
  <si>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</si>
  <si>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</si>
  <si>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</si>
  <si>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</si>
  <si>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</si>
  <si>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</si>
  <si>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</si>
  <si>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</si>
  <si>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</si>
  <si>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</si>
  <si>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</si>
  <si>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</si>
  <si>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</si>
  <si>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</si>
  <si>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</si>
  <si>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</si>
  <si>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</si>
  <si>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</si>
  <si>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</si>
  <si>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</si>
  <si>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</si>
  <si>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</si>
  <si>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</si>
  <si>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</si>
  <si>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</si>
  <si>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</si>
  <si>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</si>
  <si>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</si>
  <si>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</si>
  <si>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</si>
  <si>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</si>
  <si>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</si>
  <si>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</si>
  <si>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</si>
  <si>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</si>
  <si>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</si>
  <si>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</si>
  <si>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</si>
  <si>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</si>
  <si>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</si>
  <si>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</si>
  <si>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</si>
  <si>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</si>
  <si>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</si>
  <si>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</si>
  <si>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</si>
  <si>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</si>
  <si>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</si>
  <si>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</si>
  <si>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</si>
  <si>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</si>
  <si>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</si>
  <si>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</si>
  <si>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</si>
  <si>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</si>
  <si>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</si>
  <si>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</si>
  <si>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</si>
  <si>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</si>
  <si>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</si>
  <si>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</si>
  <si>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</si>
  <si>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</si>
  <si>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</si>
  <si>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</si>
  <si>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</si>
  <si>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</si>
  <si>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</si>
  <si>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</si>
  <si>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</si>
  <si>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</si>
  <si>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</si>
  <si>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</si>
  <si>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</si>
  <si>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</si>
  <si>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</si>
  <si>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</si>
  <si>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</si>
  <si>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</si>
  <si>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</si>
  <si>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</si>
  <si>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</si>
  <si>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</si>
  <si>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</si>
  <si>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</si>
  <si>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</si>
  <si>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</si>
  <si>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</si>
  <si>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</si>
  <si>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</si>
  <si>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</si>
  <si>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</si>
  <si>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</si>
  <si>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</si>
  <si>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</si>
  <si>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</si>
  <si>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</si>
  <si>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</si>
  <si>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</si>
  <si>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</si>
  <si>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</si>
  <si>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</si>
  <si>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</si>
  <si>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</si>
  <si>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</si>
  <si>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</si>
  <si>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</si>
  <si>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</si>
  <si>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</si>
  <si>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</si>
  <si>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</si>
  <si>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</si>
  <si>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</si>
  <si>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</si>
  <si>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</si>
  <si>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</si>
  <si>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</si>
  <si>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</si>
  <si>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</si>
  <si>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</si>
  <si>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</si>
  <si>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</si>
  <si>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</si>
  <si>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</si>
  <si>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</si>
  <si>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</si>
  <si>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</si>
  <si>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</si>
  <si>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</si>
  <si>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</si>
  <si>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</si>
  <si>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</si>
  <si>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</si>
  <si>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</si>
  <si>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</si>
  <si>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</si>
  <si>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</si>
  <si>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</si>
  <si>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</si>
  <si>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</si>
  <si>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</si>
  <si>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</si>
  <si>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</si>
  <si>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</si>
  <si>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</si>
  <si>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</si>
  <si>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</si>
  <si>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</si>
  <si>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</si>
  <si>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</si>
  <si>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</si>
  <si>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</si>
  <si>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</si>
  <si>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</si>
  <si>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</si>
  <si>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</si>
  <si>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</si>
  <si>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</si>
  <si>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</si>
  <si>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</si>
  <si>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</si>
  <si>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</si>
  <si>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</si>
  <si>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</si>
  <si>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</si>
  <si>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</si>
  <si>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</si>
  <si>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</si>
  <si>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</si>
  <si>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</si>
  <si>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</si>
  <si>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</si>
  <si>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</si>
  <si>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</si>
  <si>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</si>
  <si>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</si>
  <si>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</si>
  <si>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</si>
  <si>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</si>
  <si>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</si>
  <si>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</si>
  <si>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</si>
  <si>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</si>
  <si>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</si>
  <si>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</si>
  <si>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</si>
  <si>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</si>
  <si>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</si>
  <si>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</si>
  <si>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</si>
  <si>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</si>
  <si>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</si>
  <si>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</si>
  <si>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</si>
  <si>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</si>
  <si>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</si>
  <si>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</si>
  <si>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</si>
  <si>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</si>
  <si>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</si>
  <si>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</si>
  <si>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</si>
  <si>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</si>
  <si>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</si>
  <si>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</si>
  <si>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</si>
  <si>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</si>
  <si>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</si>
  <si>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</si>
  <si>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</si>
  <si>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</si>
  <si>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</si>
  <si>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</si>
  <si>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</si>
  <si>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</si>
  <si>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</si>
  <si>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</si>
  <si>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</si>
  <si>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</si>
  <si>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</si>
  <si>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</si>
  <si>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</si>
  <si>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</si>
  <si>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</si>
  <si>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</si>
  <si>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</si>
  <si>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</si>
  <si>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</si>
  <si>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</si>
  <si>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</si>
  <si>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</si>
  <si>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</si>
  <si>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</si>
  <si>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</si>
  <si>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</si>
  <si>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</si>
  <si>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</si>
  <si>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</si>
  <si>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</si>
  <si>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</si>
  <si>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</si>
  <si>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</si>
  <si>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</si>
  <si>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</si>
  <si>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</si>
  <si>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</si>
  <si>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</si>
  <si>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</si>
  <si>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</si>
  <si>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</si>
  <si>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</si>
  <si>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</si>
  <si>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</si>
  <si>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</si>
  <si>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</si>
  <si>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</si>
  <si>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</si>
  <si>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</si>
  <si>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</si>
  <si>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</si>
  <si>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</si>
  <si>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</si>
  <si>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</si>
  <si>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</si>
  <si>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</si>
  <si>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</si>
  <si>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</si>
  <si>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</si>
  <si>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</si>
  <si>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</si>
  <si>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</si>
  <si>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</si>
  <si>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</si>
  <si>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</si>
  <si>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</si>
  <si>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</si>
  <si>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</si>
  <si>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</si>
  <si>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</si>
  <si>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</si>
  <si>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</si>
  <si>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</si>
  <si>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</si>
  <si>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</si>
  <si>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</si>
  <si>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</si>
  <si>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</si>
  <si>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</si>
  <si>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</si>
  <si>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</si>
  <si>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</si>
  <si>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</si>
  <si>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</si>
  <si>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</si>
  <si>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</si>
  <si>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</si>
  <si>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</si>
  <si>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</si>
  <si>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</si>
  <si>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</si>
  <si>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</si>
  <si>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</si>
  <si>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</si>
  <si>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</si>
  <si>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</si>
  <si>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</si>
  <si>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</si>
  <si>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</si>
  <si>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</si>
  <si>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</si>
  <si>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</si>
  <si>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</si>
  <si>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</si>
  <si>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</si>
  <si>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</si>
  <si>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</si>
  <si>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</si>
  <si>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</si>
  <si>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</si>
  <si>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</si>
  <si>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</si>
  <si>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</si>
  <si>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</si>
  <si>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</si>
  <si>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</si>
  <si>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</si>
  <si>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</si>
  <si>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</si>
  <si>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</si>
  <si>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</si>
  <si>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</si>
  <si>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</si>
  <si>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</si>
  <si>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</si>
  <si>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</si>
  <si>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</si>
  <si>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</si>
  <si>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</si>
  <si>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</si>
  <si>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</si>
  <si>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</si>
  <si>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</si>
  <si>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</si>
  <si>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</si>
  <si>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</si>
  <si>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</si>
  <si>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</si>
  <si>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</si>
  <si>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</si>
  <si>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</si>
  <si>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</si>
  <si>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</si>
  <si>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</si>
  <si>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</si>
  <si>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</si>
  <si>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</si>
  <si>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</si>
  <si>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</si>
  <si>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</si>
  <si>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</si>
  <si>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</si>
  <si>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</si>
  <si>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</si>
  <si>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</si>
  <si>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</si>
  <si>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</si>
  <si>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</si>
  <si>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</si>
  <si>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</si>
  <si>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</si>
  <si>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</si>
  <si>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</si>
  <si>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</si>
  <si>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</si>
  <si>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</si>
  <si>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</si>
  <si>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</si>
  <si>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</si>
  <si>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</si>
  <si>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</si>
  <si>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</si>
  <si>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</si>
  <si>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</si>
  <si>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</si>
  <si>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</si>
  <si>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</si>
  <si>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</si>
  <si>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</si>
  <si>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</si>
  <si>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</si>
  <si>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</si>
  <si>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</si>
  <si>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</si>
  <si>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</si>
  <si>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</si>
  <si>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</si>
  <si>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</si>
  <si>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</si>
  <si>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</si>
  <si>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</si>
  <si>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</si>
  <si>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</si>
  <si>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</si>
  <si>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</si>
  <si>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</si>
  <si>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</si>
  <si>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</si>
  <si>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</si>
  <si>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</si>
  <si>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</si>
  <si>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</si>
  <si>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</si>
  <si>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</si>
  <si>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</si>
  <si>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</si>
  <si>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</si>
  <si>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</si>
  <si>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</si>
  <si>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</si>
  <si>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</si>
  <si>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</si>
  <si>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</si>
  <si>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</si>
  <si>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</si>
  <si>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</si>
  <si>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</si>
  <si>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</si>
  <si>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</si>
  <si>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</si>
  <si>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</si>
  <si>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</si>
  <si>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</si>
  <si>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</si>
  <si>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</si>
  <si>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</si>
  <si>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</si>
  <si>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</si>
  <si>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</si>
  <si>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</si>
  <si>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</si>
  <si>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</si>
  <si>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</si>
  <si>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</si>
  <si>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</si>
  <si>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</si>
  <si>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</si>
  <si>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</si>
  <si>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</si>
  <si>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</si>
  <si>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</si>
  <si>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</si>
  <si>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</si>
  <si>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</si>
  <si>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</si>
  <si>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</si>
  <si>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</si>
  <si>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</si>
  <si>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</si>
  <si>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</si>
  <si>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</si>
  <si>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</si>
  <si>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</si>
  <si>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</si>
  <si>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</si>
  <si>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</si>
  <si>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</si>
  <si>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</si>
  <si>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</si>
  <si>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</si>
  <si>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</si>
  <si>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</si>
  <si>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</si>
  <si>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</si>
  <si>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</si>
  <si>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</si>
  <si>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</si>
  <si>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</si>
  <si>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</si>
  <si>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</si>
  <si>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</si>
  <si>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</si>
  <si>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</si>
  <si>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</si>
  <si>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</si>
  <si>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</si>
  <si>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</si>
  <si>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</si>
  <si>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</si>
  <si>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</si>
  <si>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</si>
  <si>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</si>
  <si>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</si>
  <si>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</si>
  <si>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</si>
  <si>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</si>
  <si>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</si>
  <si>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</si>
  <si>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</si>
  <si>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</si>
  <si>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</si>
  <si>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</si>
  <si>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</si>
  <si>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</si>
  <si>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</si>
  <si>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</si>
  <si>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</si>
  <si>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</si>
  <si>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</si>
  <si>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</si>
  <si>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</si>
  <si>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</si>
  <si>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</si>
  <si>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</si>
  <si>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</si>
  <si>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</si>
  <si>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</si>
  <si>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</si>
  <si>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</si>
  <si>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</si>
  <si>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</si>
  <si>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</si>
  <si>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</si>
  <si>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</si>
  <si>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</si>
  <si>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</si>
  <si>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</si>
  <si>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</si>
  <si>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</si>
  <si>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</si>
  <si>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</si>
  <si>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</si>
  <si>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</si>
  <si>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</si>
  <si>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</si>
  <si>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</si>
  <si>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</si>
  <si>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</si>
  <si>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</si>
  <si>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</si>
  <si>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</si>
  <si>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</si>
  <si>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</si>
  <si>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</si>
  <si>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</si>
  <si>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</si>
  <si>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</si>
  <si>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</si>
  <si>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</si>
  <si>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</si>
  <si>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</si>
  <si>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</si>
  <si>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</si>
  <si>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</si>
  <si>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</si>
  <si>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</si>
  <si>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</si>
  <si>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</si>
  <si>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</si>
  <si>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</si>
  <si>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</si>
  <si>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</si>
  <si>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</si>
  <si>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</si>
  <si>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</si>
  <si>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</si>
  <si>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</si>
  <si>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</si>
  <si>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</si>
  <si>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</si>
  <si>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</si>
  <si>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</si>
  <si>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</si>
  <si>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</si>
  <si>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</si>
  <si>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</si>
  <si>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</si>
  <si>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</si>
  <si>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</si>
  <si>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</si>
  <si>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</si>
  <si>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</si>
  <si>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</si>
  <si>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</si>
  <si>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</si>
  <si>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</si>
  <si>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</si>
  <si>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</si>
  <si>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</si>
  <si>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</si>
  <si>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</si>
  <si>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</si>
  <si>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</si>
  <si>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</si>
  <si>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</si>
  <si>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</si>
  <si>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</si>
  <si>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</si>
  <si>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</si>
  <si>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</si>
  <si>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</si>
  <si>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</si>
  <si>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</si>
  <si>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</si>
  <si>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</si>
  <si>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</si>
  <si>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</si>
  <si>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</si>
  <si>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</si>
  <si>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</si>
  <si>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</si>
  <si>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</si>
  <si>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</si>
  <si>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</si>
  <si>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</si>
  <si>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</si>
  <si>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</si>
  <si>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</si>
  <si>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</si>
  <si>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</si>
  <si>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</si>
  <si>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</si>
  <si>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</si>
  <si>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</si>
  <si>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</si>
  <si>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</si>
  <si>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</si>
  <si>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</si>
  <si>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</si>
  <si>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</si>
  <si>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</si>
  <si>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</si>
  <si>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</si>
  <si>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</si>
  <si>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</si>
  <si>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</si>
  <si>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</si>
  <si>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</si>
  <si>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</si>
  <si>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</si>
  <si>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</si>
  <si>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</si>
  <si>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</si>
  <si>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</si>
  <si>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</si>
  <si>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</si>
  <si>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</si>
  <si>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</si>
  <si>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</si>
  <si>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</si>
  <si>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</si>
  <si>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</si>
  <si>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</si>
  <si>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</si>
  <si>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</si>
  <si>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</si>
  <si>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</si>
  <si>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</si>
  <si>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</si>
  <si>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</si>
  <si>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</si>
  <si>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</si>
  <si>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</si>
  <si>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</si>
  <si>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</si>
  <si>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</si>
  <si>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</si>
  <si>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</si>
  <si>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</si>
  <si>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</si>
  <si>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</si>
  <si>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</si>
  <si>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</si>
  <si>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</si>
  <si>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</si>
  <si>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</si>
  <si>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</si>
  <si>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</si>
  <si>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</si>
  <si>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</si>
  <si>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</si>
  <si>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</si>
  <si>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</si>
  <si>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</si>
  <si>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</si>
  <si>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</si>
  <si>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</si>
  <si>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</si>
  <si>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</si>
  <si>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</si>
  <si>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</si>
  <si>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</si>
  <si>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</si>
  <si>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</si>
  <si>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</si>
  <si>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</si>
  <si>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</si>
  <si>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</si>
  <si>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</si>
  <si>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</si>
  <si>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</si>
  <si>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</si>
  <si>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</si>
  <si>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</si>
  <si>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</si>
  <si>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</si>
  <si>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</si>
  <si>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</si>
  <si>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</si>
  <si>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</si>
  <si>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</si>
  <si>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</si>
  <si>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</si>
  <si>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</si>
  <si>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</si>
  <si>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</si>
  <si>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</si>
  <si>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</si>
  <si>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</si>
  <si>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</si>
  <si>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</si>
  <si>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</si>
  <si>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</si>
  <si>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</si>
  <si>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</si>
  <si>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</si>
  <si>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</si>
  <si>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</si>
  <si>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</si>
  <si>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</si>
  <si>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</si>
  <si>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</si>
  <si>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</si>
  <si>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</si>
  <si>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</si>
  <si>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</si>
  <si>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</si>
  <si>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</si>
  <si>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</si>
  <si>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</si>
  <si>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</si>
  <si>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</si>
  <si>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</si>
  <si>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</si>
  <si>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</si>
  <si>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</si>
  <si>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</si>
  <si>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</si>
  <si>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</si>
  <si>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</si>
  <si>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</si>
  <si>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</si>
  <si>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</si>
  <si>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</si>
  <si>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</si>
  <si>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</si>
  <si>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</si>
  <si>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</si>
  <si>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</si>
  <si>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</si>
  <si>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</si>
  <si>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</si>
  <si>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</si>
  <si>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</si>
  <si>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</si>
  <si>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</si>
  <si>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</si>
  <si>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</si>
  <si>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</si>
  <si>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</si>
  <si>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</si>
  <si>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</si>
  <si>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</si>
  <si>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</si>
  <si>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</si>
  <si>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</si>
  <si>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</si>
  <si>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</si>
  <si>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</si>
  <si>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</si>
  <si>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</si>
  <si>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</si>
  <si>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</si>
  <si>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</si>
  <si>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</si>
  <si>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</si>
  <si>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</si>
  <si>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</si>
  <si>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</si>
  <si>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</si>
  <si>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</si>
  <si>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</si>
  <si>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</si>
  <si>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</si>
  <si>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</si>
  <si>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</si>
  <si>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</si>
  <si>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</si>
  <si>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</si>
  <si>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</si>
  <si>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</si>
  <si>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</si>
  <si>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</si>
  <si>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</si>
  <si>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</si>
  <si>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</si>
  <si>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</si>
  <si>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</si>
  <si>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</si>
  <si>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</si>
  <si>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</si>
  <si>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</si>
  <si>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</si>
  <si>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</si>
  <si>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</si>
  <si>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</si>
  <si>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</si>
  <si>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</si>
  <si>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</si>
  <si>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</si>
  <si>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</si>
  <si>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</si>
  <si>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</si>
  <si>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</si>
  <si>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</si>
  <si>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</si>
  <si>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</si>
  <si>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</si>
  <si>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</si>
  <si>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</si>
  <si>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</si>
  <si>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</si>
  <si>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</si>
  <si>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</si>
  <si>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</si>
  <si>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</si>
  <si>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</si>
  <si>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</si>
  <si>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</si>
  <si>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</si>
  <si>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</si>
  <si>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</si>
  <si>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</si>
  <si>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</si>
  <si>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</si>
  <si>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</si>
  <si>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</si>
  <si>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</si>
  <si>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</si>
  <si>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</si>
  <si>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</si>
  <si>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</si>
  <si>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</si>
  <si>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</si>
  <si>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</si>
  <si>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</si>
  <si>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</si>
  <si>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</si>
  <si>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</si>
  <si>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</si>
  <si>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</si>
  <si>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</si>
  <si>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</si>
  <si>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</si>
  <si>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</si>
  <si>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</si>
  <si>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</si>
  <si>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</si>
  <si>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</si>
  <si>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</si>
  <si>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</si>
  <si>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</si>
  <si>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</si>
  <si>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</si>
  <si>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</si>
  <si>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</si>
  <si>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</si>
  <si>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</si>
  <si>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</si>
  <si>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</si>
  <si>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</si>
  <si>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</si>
  <si>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</si>
  <si>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</si>
  <si>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</si>
  <si>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</si>
  <si>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</si>
  <si>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</si>
  <si>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</si>
  <si>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</si>
  <si>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</si>
  <si>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</si>
  <si>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</si>
  <si>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</si>
  <si>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</si>
  <si>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</si>
  <si>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</si>
  <si>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</si>
  <si>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</si>
  <si>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</si>
  <si>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</si>
  <si>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</si>
  <si>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</si>
  <si>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</si>
  <si>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</si>
  <si>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</si>
  <si>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</si>
  <si>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</si>
  <si>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</si>
  <si>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</si>
  <si>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</si>
  <si>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</si>
  <si>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</si>
  <si>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</si>
  <si>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</si>
  <si>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</si>
  <si>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</si>
  <si>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</si>
  <si>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</si>
  <si>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</si>
  <si>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</si>
  <si>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</si>
  <si>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</si>
  <si>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</si>
  <si>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</si>
  <si>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</si>
  <si>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</si>
  <si>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</si>
  <si>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</si>
  <si>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</si>
  <si>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</si>
  <si>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</si>
  <si>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</si>
  <si>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</si>
  <si>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</si>
  <si>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</si>
  <si>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</si>
  <si>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</si>
  <si>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</si>
  <si>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</si>
  <si>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</si>
  <si>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</si>
  <si>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</si>
  <si>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</si>
  <si>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</si>
  <si>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</si>
  <si>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</si>
  <si>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</si>
  <si>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</si>
  <si>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</si>
  <si>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</si>
  <si>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</si>
  <si>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</si>
  <si>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</si>
  <si>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</si>
  <si>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</si>
  <si>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</si>
  <si>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</si>
  <si>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</si>
  <si>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</si>
  <si>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</si>
  <si>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</si>
  <si>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</si>
  <si>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</si>
  <si>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</si>
  <si>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</si>
  <si>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</si>
  <si>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</si>
  <si>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</si>
  <si>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</si>
  <si>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</si>
  <si>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</si>
  <si>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</si>
  <si>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</si>
  <si>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</si>
  <si>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</si>
  <si>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</si>
  <si>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</si>
  <si>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</si>
  <si>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</si>
  <si>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</si>
  <si>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</si>
  <si>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</si>
  <si>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</si>
  <si>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</si>
  <si>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</si>
  <si>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</si>
  <si>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</si>
  <si>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</si>
  <si>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</si>
  <si>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</si>
  <si>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</si>
  <si>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</si>
  <si>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</si>
  <si>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</si>
  <si>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</si>
  <si>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</si>
  <si>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</si>
  <si>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</si>
  <si>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</si>
  <si>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</si>
  <si>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</si>
  <si>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</si>
  <si>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</si>
  <si>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</si>
  <si>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</si>
  <si>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</si>
  <si>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</si>
  <si>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</si>
  <si>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</si>
  <si>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</si>
  <si>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</si>
  <si>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</si>
  <si>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</si>
  <si>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</si>
  <si>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</si>
  <si>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</si>
  <si>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</si>
  <si>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</si>
  <si>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</si>
  <si>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</si>
  <si>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</si>
  <si>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</si>
  <si>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</si>
  <si>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</si>
  <si>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</si>
  <si>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</si>
  <si>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</si>
  <si>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</si>
  <si>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</si>
  <si>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</si>
  <si>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</si>
  <si>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</si>
  <si>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</si>
  <si>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</si>
  <si>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</si>
  <si>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</si>
  <si>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</si>
  <si>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</si>
  <si>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</si>
  <si>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</si>
  <si>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</si>
  <si>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</si>
  <si>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</si>
  <si>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</si>
  <si>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</si>
  <si>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</si>
  <si>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</si>
  <si>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</si>
  <si>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</si>
  <si>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</si>
  <si>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</si>
  <si>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</si>
  <si>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</si>
  <si>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</si>
  <si>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</si>
  <si>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</si>
  <si>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</si>
  <si>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</si>
  <si>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</si>
  <si>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</si>
  <si>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</si>
  <si>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</si>
  <si>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</si>
  <si>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</si>
  <si>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</si>
  <si>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</si>
  <si>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</si>
  <si>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</si>
  <si>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</si>
  <si>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</si>
  <si>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</si>
  <si>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</si>
  <si>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</si>
  <si>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</si>
  <si>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</si>
  <si>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</si>
  <si>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</si>
  <si>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</si>
  <si>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</si>
  <si>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</si>
  <si>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</si>
  <si>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</si>
  <si>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</si>
  <si>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</si>
  <si>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</si>
  <si>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</si>
  <si>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</si>
  <si>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</si>
  <si>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</si>
  <si>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</si>
  <si>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</si>
  <si>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</si>
  <si>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</si>
  <si>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</si>
  <si>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</si>
  <si>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</si>
  <si>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</si>
  <si>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</si>
  <si>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</si>
  <si>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</si>
  <si>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</si>
  <si>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</si>
  <si>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</si>
  <si>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</si>
  <si>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</si>
  <si>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</si>
  <si>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</si>
  <si>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</si>
  <si>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</si>
  <si>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</si>
  <si>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</si>
  <si>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</si>
  <si>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</si>
  <si>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</si>
  <si>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</si>
  <si>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</si>
  <si>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</si>
  <si>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</si>
  <si>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</si>
  <si>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</si>
  <si>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</si>
  <si>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</si>
  <si>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</si>
  <si>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</si>
  <si>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</si>
  <si>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</si>
  <si>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</si>
  <si>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</si>
  <si>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</si>
  <si>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</si>
  <si>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</si>
  <si>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</si>
  <si>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</si>
  <si>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</si>
  <si>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</si>
  <si>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</si>
  <si>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</si>
  <si>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</si>
  <si>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</si>
  <si>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</si>
  <si>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</si>
  <si>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</si>
  <si>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</si>
  <si>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</si>
  <si>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</si>
  <si>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</si>
  <si>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</si>
  <si>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</si>
  <si>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</si>
  <si>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</si>
  <si>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</si>
  <si>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</si>
  <si>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</si>
  <si>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</si>
  <si>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</si>
  <si>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</si>
  <si>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</si>
  <si>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</si>
  <si>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</si>
  <si>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</si>
  <si>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</si>
  <si>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</si>
  <si>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</si>
  <si>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</si>
  <si>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</si>
  <si>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</si>
  <si>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</si>
  <si>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</si>
  <si>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</si>
  <si>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</si>
  <si>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</si>
  <si>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</si>
  <si>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</si>
  <si>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</si>
  <si>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</si>
  <si>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</si>
  <si>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</si>
  <si>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</si>
  <si>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</si>
  <si>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</si>
  <si>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</si>
  <si>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</si>
  <si>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</si>
  <si>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</si>
  <si>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</si>
  <si>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</si>
  <si>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</si>
  <si>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</si>
  <si>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</si>
  <si>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</si>
  <si>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</si>
  <si>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</si>
  <si>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</si>
  <si>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</si>
  <si>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</si>
  <si>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</si>
  <si>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</si>
  <si>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</si>
  <si>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</si>
  <si>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</si>
  <si>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</si>
  <si>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</si>
  <si>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</si>
  <si>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</si>
  <si>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</si>
  <si>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</si>
  <si>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</si>
  <si>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</si>
  <si>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</si>
  <si>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</si>
  <si>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</si>
  <si>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</si>
  <si>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</si>
  <si>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</si>
  <si>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</si>
  <si>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</si>
  <si>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</si>
  <si>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</si>
  <si>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</si>
  <si>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</si>
  <si>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</si>
  <si>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</si>
  <si>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</si>
  <si>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</si>
  <si>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</si>
  <si>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</si>
  <si>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</si>
  <si>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</si>
  <si>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</si>
  <si>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</si>
  <si>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</si>
  <si>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</si>
  <si>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</si>
  <si>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</si>
  <si>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</si>
  <si>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</si>
  <si>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</si>
  <si>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</si>
  <si>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</si>
  <si>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</si>
  <si>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</si>
  <si>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</si>
  <si>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</si>
  <si>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</si>
  <si>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</si>
  <si>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</si>
  <si>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</si>
  <si>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</si>
  <si>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</si>
  <si>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</si>
  <si>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</si>
  <si>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</si>
  <si>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</si>
  <si>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</si>
  <si>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</si>
  <si>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</si>
  <si>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</si>
  <si>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</si>
  <si>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</si>
  <si>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</si>
  <si>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</si>
  <si>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</si>
  <si>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</si>
  <si>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</si>
  <si>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</si>
  <si>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</si>
  <si>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</si>
  <si>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</si>
  <si>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</si>
  <si>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</si>
  <si>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</si>
  <si>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</si>
  <si>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</si>
  <si>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</si>
  <si>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</si>
  <si>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</si>
  <si>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</si>
  <si>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</si>
  <si>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</si>
  <si>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</si>
  <si>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</si>
  <si>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</si>
  <si>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</si>
  <si>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</si>
  <si>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</si>
  <si>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</si>
  <si>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</si>
  <si>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</si>
  <si>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</si>
  <si>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</si>
  <si>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</si>
  <si>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</si>
  <si>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</si>
  <si>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</si>
  <si>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</si>
  <si>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</si>
  <si>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</si>
  <si>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</si>
  <si>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</si>
  <si>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</si>
  <si>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</si>
  <si>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</si>
  <si>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</si>
  <si>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</si>
  <si>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</si>
  <si>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</si>
  <si>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</si>
  <si>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</si>
  <si>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</si>
  <si>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</si>
  <si>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</si>
  <si>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</si>
  <si>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</si>
  <si>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</si>
  <si>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</si>
  <si>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</si>
  <si>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</si>
  <si>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</si>
  <si>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</si>
  <si>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</si>
  <si>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</si>
  <si>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</si>
  <si>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</si>
  <si>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</si>
  <si>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</si>
  <si>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</si>
  <si>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</si>
  <si>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</si>
  <si>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</si>
  <si>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</si>
  <si>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</si>
  <si>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</si>
  <si>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</si>
  <si>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</si>
  <si>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</si>
  <si>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</si>
  <si>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</si>
  <si>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</si>
  <si>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</si>
  <si>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</si>
  <si>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</si>
  <si>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</si>
  <si>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</si>
  <si>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</si>
  <si>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</si>
  <si>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</si>
  <si>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</si>
  <si>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</si>
  <si>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</si>
  <si>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</si>
  <si>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</si>
  <si>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</si>
  <si>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</si>
  <si>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</si>
  <si>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</si>
  <si>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</si>
  <si>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</si>
  <si>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</si>
  <si>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</si>
  <si>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</si>
  <si>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</si>
  <si>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</si>
  <si>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</si>
  <si>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</si>
  <si>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</si>
  <si>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</si>
  <si>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</si>
  <si>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</si>
  <si>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</si>
  <si>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</si>
  <si>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</si>
  <si>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</si>
  <si>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</si>
  <si>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</si>
  <si>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</si>
  <si>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</si>
  <si>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</si>
  <si>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</si>
  <si>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</si>
  <si>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</si>
  <si>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</si>
  <si>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</si>
  <si>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</si>
  <si>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</si>
  <si>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</si>
  <si>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</si>
  <si>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</si>
  <si>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</si>
  <si>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</si>
  <si>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</si>
  <si>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</si>
  <si>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</si>
  <si>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</si>
  <si>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</si>
  <si>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</si>
  <si>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</si>
  <si>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</si>
  <si>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</si>
  <si>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</si>
  <si>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</si>
  <si>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</si>
  <si>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</si>
  <si>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</si>
  <si>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</si>
  <si>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</si>
  <si>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</si>
  <si>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</si>
  <si>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</si>
  <si>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</si>
  <si>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</si>
  <si>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</si>
  <si>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</si>
  <si>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</si>
  <si>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</si>
  <si>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</si>
  <si>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</si>
  <si>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</si>
  <si>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</si>
  <si>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</si>
  <si>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</si>
  <si>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</si>
  <si>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</si>
  <si>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</si>
  <si>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</si>
  <si>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</si>
  <si>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</si>
  <si>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</si>
  <si>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</si>
  <si>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</si>
  <si>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</si>
  <si>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</si>
  <si>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</si>
  <si>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</si>
  <si>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</si>
  <si>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</si>
  <si>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</si>
  <si>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</si>
  <si>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</si>
  <si>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</si>
  <si>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</si>
  <si>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</si>
  <si>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</si>
  <si>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</si>
  <si>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</si>
  <si>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</si>
  <si>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</si>
  <si>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</si>
  <si>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</si>
  <si>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</si>
  <si>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</si>
  <si>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</si>
  <si>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</si>
  <si>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</si>
  <si>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</si>
  <si>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</si>
  <si>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</si>
  <si>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</si>
  <si>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</si>
  <si>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</si>
  <si>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</si>
  <si>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</si>
  <si>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</si>
  <si>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</si>
  <si>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</si>
  <si>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</si>
  <si>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</si>
  <si>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</si>
  <si>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</si>
  <si>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</si>
  <si>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</si>
  <si>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</si>
  <si>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</si>
  <si>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</si>
  <si>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</si>
  <si>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</si>
  <si>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</si>
  <si>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</si>
  <si>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</si>
  <si>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</si>
  <si>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</si>
  <si>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</si>
  <si>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</si>
  <si>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</si>
  <si>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</si>
  <si>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</si>
  <si>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</si>
  <si>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</si>
  <si>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</si>
  <si>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</si>
  <si>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</si>
  <si>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</si>
  <si>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</si>
  <si>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</si>
  <si>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</si>
  <si>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</si>
  <si>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</si>
  <si>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</si>
  <si>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</si>
  <si>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</si>
  <si>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</si>
  <si>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</si>
  <si>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</si>
  <si>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</si>
  <si>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</si>
  <si>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</si>
  <si>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</si>
  <si>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</si>
  <si>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</si>
  <si>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</si>
  <si>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</si>
  <si>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</si>
  <si>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</si>
  <si>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</si>
  <si>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</si>
  <si>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</si>
  <si>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</si>
  <si>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</si>
  <si>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</si>
  <si>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</si>
  <si>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</si>
  <si>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</si>
  <si>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</si>
  <si>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</si>
  <si>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</si>
  <si>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</si>
  <si>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</si>
  <si>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</si>
  <si>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</si>
  <si>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</si>
  <si>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</si>
  <si>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</si>
  <si>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</si>
  <si>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</si>
  <si>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</si>
  <si>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</si>
  <si>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</si>
  <si>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</si>
  <si>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</si>
  <si>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</si>
  <si>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</si>
  <si>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</si>
  <si>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</si>
  <si>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</si>
  <si>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</si>
  <si>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</si>
  <si>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</si>
  <si>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</si>
  <si>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</si>
  <si>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</si>
  <si>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</si>
  <si>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</si>
  <si>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</si>
  <si>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</si>
  <si>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</si>
  <si>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</si>
  <si>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</si>
  <si>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</si>
  <si>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</si>
  <si>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</si>
  <si>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</si>
  <si>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</si>
  <si>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</si>
  <si>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</si>
  <si>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</si>
  <si>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</si>
  <si>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</si>
  <si>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</si>
  <si>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</si>
  <si>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</si>
  <si>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</si>
  <si>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</si>
  <si>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</si>
  <si>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</si>
  <si>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</si>
  <si>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</si>
  <si>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</si>
  <si>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</si>
  <si>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</si>
  <si>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</si>
  <si>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</si>
  <si>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</si>
  <si>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</si>
  <si>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</si>
  <si>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</si>
  <si>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</si>
  <si>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</si>
  <si>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</si>
  <si>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</si>
  <si>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</si>
  <si>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</si>
  <si>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</si>
  <si>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</si>
  <si>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</si>
  <si>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</si>
  <si>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</si>
  <si>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</si>
  <si>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</si>
  <si>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</si>
  <si>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</si>
  <si>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</si>
  <si>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</si>
  <si>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</si>
  <si>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</si>
  <si>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</si>
  <si>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</si>
  <si>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</si>
  <si>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</si>
  <si>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</si>
  <si>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</si>
  <si>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</si>
  <si>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</si>
  <si>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</si>
  <si>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</si>
  <si>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</si>
  <si>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</si>
  <si>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</si>
  <si>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</si>
  <si>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</si>
  <si>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</si>
  <si>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</si>
  <si>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</si>
  <si>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</si>
  <si>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</si>
  <si>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</si>
  <si>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</si>
  <si>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</si>
  <si>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</si>
  <si>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</si>
  <si>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</si>
  <si>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</si>
  <si>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</si>
  <si>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</si>
  <si>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</si>
  <si>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</si>
  <si>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</si>
  <si>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</si>
  <si>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</si>
  <si>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</si>
  <si>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</si>
  <si>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</si>
  <si>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</si>
  <si>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</si>
  <si>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</si>
  <si>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</si>
  <si>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</si>
  <si>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</si>
  <si>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</si>
  <si>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</si>
  <si>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</si>
  <si>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</si>
  <si>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</si>
  <si>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</si>
  <si>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</si>
  <si>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</si>
  <si>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</si>
  <si>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</si>
  <si>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</si>
  <si>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</si>
  <si>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</si>
  <si>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</si>
  <si>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</si>
  <si>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</si>
  <si>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</si>
  <si>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</si>
  <si>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</si>
  <si>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</si>
  <si>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</si>
  <si>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</si>
  <si>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</si>
  <si>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</si>
  <si>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</si>
  <si>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</si>
  <si>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</si>
  <si>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</si>
  <si>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</si>
  <si>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</si>
  <si>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</si>
  <si>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</si>
  <si>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</si>
  <si>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</si>
  <si>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</si>
  <si>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</si>
  <si>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</si>
  <si>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</si>
  <si>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</si>
  <si>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</si>
  <si>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</si>
  <si>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</si>
  <si>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</si>
  <si>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</si>
  <si>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</si>
  <si>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</si>
  <si>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</si>
  <si>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</si>
  <si>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</si>
  <si>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</si>
  <si>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</si>
  <si>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</si>
  <si>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</si>
  <si>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</si>
  <si>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</si>
  <si>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</si>
  <si>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</si>
  <si>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</si>
  <si>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</si>
  <si>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</si>
  <si>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</si>
  <si>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</si>
  <si>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</si>
  <si>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</si>
  <si>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</si>
  <si>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</si>
  <si>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</si>
  <si>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</si>
  <si>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</si>
  <si>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</si>
  <si>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</si>
  <si>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</si>
  <si>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</si>
  <si>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</si>
  <si>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</si>
  <si>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</si>
  <si>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</si>
  <si>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</si>
  <si>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</si>
  <si>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</si>
  <si>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</si>
  <si>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</si>
  <si>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</si>
  <si>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</si>
  <si>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</si>
  <si>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</si>
  <si>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</si>
  <si>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</si>
  <si>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</si>
  <si>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</si>
  <si>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</si>
  <si>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</si>
  <si>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</si>
  <si>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</si>
  <si>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</si>
  <si>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</si>
  <si>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</si>
  <si>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</si>
  <si>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</si>
  <si>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</si>
  <si>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</si>
  <si>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</si>
  <si>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</si>
  <si>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</si>
  <si>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</si>
  <si>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</si>
  <si>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</si>
  <si>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</si>
  <si>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</si>
  <si>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</si>
  <si>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</si>
  <si>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</si>
  <si>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</si>
  <si>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</si>
  <si>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</si>
  <si>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</si>
  <si>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</si>
  <si>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</si>
  <si>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</si>
  <si>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</si>
  <si>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</si>
  <si>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</si>
  <si>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</si>
  <si>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</si>
  <si>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</si>
  <si>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</si>
  <si>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</si>
  <si>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</si>
  <si>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</si>
  <si>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</si>
  <si>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</si>
  <si>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</si>
  <si>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</si>
  <si>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</si>
  <si>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</si>
  <si>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</si>
  <si>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</si>
  <si>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</si>
  <si>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</si>
  <si>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</si>
  <si>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</si>
  <si>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</si>
  <si>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</si>
  <si>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</si>
  <si>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</si>
  <si>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</si>
  <si>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</si>
  <si>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</si>
  <si>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</si>
  <si>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</si>
  <si>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</si>
  <si>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</si>
  <si>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</si>
  <si>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</si>
  <si>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</si>
  <si>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</si>
  <si>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</si>
  <si>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</si>
  <si>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</si>
  <si>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</si>
  <si>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</si>
  <si>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</si>
  <si>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</si>
  <si>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</si>
  <si>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</si>
  <si>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</si>
  <si>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</si>
  <si>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</si>
  <si>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</si>
  <si>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</si>
  <si>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</si>
  <si>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</si>
  <si>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</si>
  <si>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</si>
  <si>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</si>
  <si>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</si>
  <si>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</si>
  <si>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</si>
  <si>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</si>
  <si>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</si>
  <si>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</si>
  <si>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</si>
  <si>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</si>
  <si>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</si>
  <si>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</si>
  <si>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</si>
  <si>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</si>
  <si>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</si>
  <si>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</si>
  <si>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</si>
  <si>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</si>
  <si>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</si>
  <si>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</si>
  <si>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</si>
  <si>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</si>
  <si>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</si>
  <si>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</si>
  <si>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</si>
  <si>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</si>
  <si>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</si>
  <si>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</si>
  <si>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</si>
  <si>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</si>
  <si>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</si>
  <si>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</si>
  <si>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</si>
  <si>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</si>
  <si>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</si>
  <si>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</si>
  <si>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</si>
  <si>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</si>
  <si>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</si>
  <si>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</si>
  <si>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</si>
  <si>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</si>
  <si>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</si>
  <si>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</si>
  <si>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</si>
  <si>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</si>
  <si>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</si>
  <si>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</si>
  <si>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</si>
  <si>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</si>
  <si>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</si>
  <si>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</si>
  <si>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</si>
  <si>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</si>
  <si>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</si>
  <si>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</si>
  <si>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</si>
  <si>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</si>
  <si>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</si>
  <si>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</si>
  <si>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</si>
  <si>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</si>
  <si>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</si>
  <si>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</si>
  <si>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</si>
  <si>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</si>
  <si>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</si>
  <si>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</si>
  <si>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</si>
  <si>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</si>
  <si>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</si>
  <si>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</si>
  <si>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</si>
  <si>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</si>
  <si>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</si>
  <si>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</si>
  <si>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</si>
  <si>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</si>
  <si>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</si>
  <si>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</si>
  <si>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</si>
  <si>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</si>
  <si>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</si>
  <si>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</si>
  <si>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</si>
  <si>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</si>
  <si>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</si>
  <si>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</si>
  <si>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</si>
  <si>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</si>
  <si>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</si>
  <si>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</si>
  <si>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</si>
  <si>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</si>
  <si>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</si>
  <si>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</si>
  <si>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</si>
  <si>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</si>
  <si>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</si>
  <si>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</si>
  <si>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</si>
  <si>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</si>
  <si>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</si>
  <si>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</si>
  <si>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</si>
  <si>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</si>
  <si>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</si>
  <si>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</si>
  <si>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</si>
  <si>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</si>
  <si>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</si>
  <si>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</si>
  <si>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</si>
  <si>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</si>
  <si>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</si>
  <si>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</si>
  <si>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</si>
  <si>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</si>
  <si>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</si>
  <si>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</si>
  <si>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</si>
  <si>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</si>
  <si>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</si>
  <si>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</si>
  <si>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</si>
  <si>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</si>
  <si>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</si>
  <si>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</si>
  <si>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</si>
  <si>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</si>
  <si>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</si>
  <si>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</si>
  <si>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</si>
  <si>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</si>
  <si>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</si>
  <si>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</si>
  <si>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</si>
  <si>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</si>
  <si>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</si>
  <si>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</si>
  <si>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</si>
  <si>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</si>
  <si>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</si>
  <si>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</si>
  <si>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</si>
  <si>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</si>
  <si>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</si>
  <si>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</si>
  <si>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</si>
  <si>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</si>
  <si>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</si>
  <si>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</si>
  <si>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</si>
  <si>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</si>
  <si>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</si>
  <si>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</si>
  <si>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</si>
  <si>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</si>
  <si>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</si>
  <si>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</si>
  <si>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</si>
  <si>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</si>
  <si>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</si>
  <si>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</si>
  <si>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</si>
  <si>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</si>
  <si>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</si>
  <si>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</si>
  <si>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</si>
  <si>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</si>
  <si>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</si>
  <si>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</si>
  <si>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</si>
  <si>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</si>
  <si>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</si>
  <si>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</si>
  <si>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</si>
  <si>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</si>
  <si>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</si>
  <si>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</si>
  <si>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</si>
  <si>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</si>
  <si>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</si>
  <si>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</si>
  <si>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</si>
  <si>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</si>
  <si>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</si>
  <si>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</si>
  <si>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</si>
  <si>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</si>
  <si>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</si>
  <si>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</si>
  <si>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</si>
  <si>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</si>
  <si>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</si>
  <si>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</si>
  <si>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</si>
  <si>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</si>
  <si>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</si>
  <si>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</si>
  <si>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</si>
  <si>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</si>
  <si>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</si>
  <si>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</si>
  <si>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</si>
  <si>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</si>
  <si>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</si>
  <si>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</si>
  <si>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</si>
  <si>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</si>
  <si>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</si>
  <si>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</si>
  <si>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</si>
  <si>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</si>
  <si>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</si>
  <si>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</si>
  <si>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</si>
  <si>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</si>
  <si>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</si>
  <si>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</si>
  <si>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</si>
  <si>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</si>
  <si>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</si>
  <si>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</si>
  <si>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</si>
  <si>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</si>
  <si>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</si>
  <si>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</si>
  <si>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</si>
  <si>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</si>
  <si>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</si>
  <si>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</si>
  <si>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</si>
  <si>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</si>
  <si>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</si>
  <si>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</si>
  <si>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</si>
  <si>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</si>
  <si>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</si>
  <si>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</si>
  <si>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</si>
  <si>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</si>
  <si>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</si>
  <si>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</si>
  <si>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</si>
  <si>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</si>
  <si>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</si>
  <si>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</si>
  <si>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</si>
  <si>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</si>
  <si>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</si>
  <si>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</si>
  <si>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</si>
  <si>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</si>
  <si>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</si>
  <si>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</si>
  <si>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</si>
  <si>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</si>
  <si>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</si>
  <si>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</si>
  <si>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</si>
  <si>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</si>
  <si>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</si>
  <si>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</si>
  <si>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</si>
  <si>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</si>
  <si>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</si>
  <si>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</si>
  <si>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</si>
  <si>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</si>
  <si>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</si>
  <si>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</si>
  <si>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</si>
  <si>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</si>
  <si>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</si>
  <si>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</si>
  <si>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</si>
  <si>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</si>
  <si>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</si>
  <si>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</si>
  <si>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</si>
  <si>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</si>
  <si>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</si>
  <si>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</si>
  <si>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</si>
  <si>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</si>
  <si>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</si>
  <si>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</si>
  <si>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</si>
  <si>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</si>
  <si>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</si>
  <si>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</si>
  <si>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</si>
  <si>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</si>
  <si>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</si>
  <si>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</si>
  <si>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</si>
  <si>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</si>
  <si>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</si>
  <si>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</si>
  <si>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</si>
  <si>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</si>
  <si>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</si>
  <si>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</si>
  <si>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</si>
  <si>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</si>
  <si>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</si>
  <si>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</si>
  <si>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</si>
  <si>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</si>
  <si>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</si>
  <si>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</si>
  <si>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</si>
  <si>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</si>
  <si>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</si>
  <si>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</si>
  <si>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</si>
  <si>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</si>
  <si>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</si>
  <si>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</si>
  <si>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</si>
  <si>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</si>
  <si>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</si>
  <si>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</si>
  <si>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</si>
  <si>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</si>
  <si>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</si>
  <si>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</si>
  <si>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</si>
  <si>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</si>
  <si>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</si>
  <si>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</si>
  <si>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</si>
  <si>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</si>
  <si>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</si>
  <si>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</si>
  <si>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</si>
  <si>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</si>
  <si>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</si>
  <si>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</si>
  <si>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</si>
  <si>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</si>
  <si>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</si>
  <si>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</si>
  <si>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</si>
  <si>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</si>
  <si>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</si>
  <si>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</si>
  <si>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</si>
  <si>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</si>
  <si>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</si>
  <si>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</si>
  <si>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</si>
  <si>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</si>
  <si>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</si>
  <si>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</si>
  <si>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</si>
  <si>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</si>
  <si>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</si>
  <si>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</si>
  <si>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</si>
  <si>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</si>
  <si>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</si>
  <si>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</si>
  <si>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</si>
  <si>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</si>
  <si>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</si>
  <si>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</si>
  <si>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</si>
  <si>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</si>
  <si>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</si>
  <si>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</si>
  <si>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</si>
  <si>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</si>
  <si>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</si>
  <si>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</si>
  <si>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</si>
  <si>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</si>
  <si>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</si>
  <si>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</si>
  <si>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</si>
  <si>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</si>
  <si>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</si>
  <si>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</si>
  <si>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</si>
  <si>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</si>
  <si>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</si>
  <si>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</si>
  <si>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</si>
  <si>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</si>
  <si>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</si>
  <si>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</si>
  <si>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</si>
  <si>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</si>
  <si>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</si>
  <si>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</si>
  <si>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</si>
  <si>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</si>
  <si>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</si>
  <si>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</si>
  <si>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</si>
  <si>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</si>
  <si>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</si>
  <si>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</si>
  <si>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</si>
  <si>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</si>
  <si>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</si>
  <si>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</si>
  <si>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</si>
  <si>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</si>
  <si>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</si>
  <si>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</si>
  <si>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</si>
  <si>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</si>
  <si>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</si>
  <si>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</si>
  <si>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</si>
  <si>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</si>
  <si>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</si>
  <si>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</si>
  <si>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</si>
  <si>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</si>
  <si>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</si>
  <si>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</si>
  <si>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</si>
  <si>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</si>
  <si>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</si>
  <si>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</si>
  <si>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</si>
  <si>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</si>
  <si>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</si>
  <si>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</si>
  <si>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</si>
  <si>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</si>
  <si>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</si>
  <si>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</si>
  <si>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</si>
  <si>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</si>
  <si>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</si>
  <si>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</si>
  <si>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</si>
  <si>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</si>
  <si>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</si>
  <si>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</si>
  <si>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</si>
  <si>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</si>
  <si>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</si>
  <si>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</si>
  <si>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</si>
  <si>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</si>
  <si>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</si>
  <si>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</si>
  <si>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</si>
  <si>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</si>
  <si>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</si>
  <si>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</si>
  <si>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</si>
  <si>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</si>
  <si>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</si>
  <si>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</si>
  <si>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</si>
  <si>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</si>
  <si>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</si>
  <si>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</si>
  <si>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</si>
  <si>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</si>
  <si>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</si>
  <si>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</si>
  <si>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</si>
  <si>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</si>
  <si>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</si>
  <si>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</si>
  <si>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</si>
  <si>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</si>
  <si>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</si>
  <si>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</si>
  <si>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</si>
  <si>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</si>
  <si>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</si>
  <si>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</si>
  <si>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</si>
  <si>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</si>
  <si>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</si>
  <si>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</si>
  <si>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</si>
  <si>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</si>
  <si>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</si>
  <si>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</si>
  <si>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</si>
  <si>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</si>
  <si>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</si>
  <si>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</si>
  <si>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</si>
  <si>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</si>
  <si>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</si>
  <si>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</si>
  <si>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</si>
  <si>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</si>
  <si>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</si>
  <si>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</si>
  <si>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</si>
  <si>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</si>
  <si>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</si>
  <si>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</si>
  <si>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</si>
  <si>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</si>
  <si>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</si>
  <si>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</si>
  <si>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</si>
  <si>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</si>
  <si>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</si>
  <si>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</si>
  <si>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</si>
  <si>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</si>
  <si>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</si>
  <si>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</si>
  <si>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</si>
  <si>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</si>
  <si>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</si>
  <si>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</si>
  <si>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</si>
  <si>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</si>
  <si>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</si>
  <si>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</si>
  <si>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</si>
  <si>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</si>
  <si>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</si>
  <si>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</si>
  <si>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</si>
  <si>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</si>
  <si>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</si>
  <si>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</si>
  <si>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</si>
  <si>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</si>
  <si>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</si>
  <si>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</si>
  <si>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</si>
  <si>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</si>
  <si>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</si>
  <si>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</si>
  <si>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</si>
  <si>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</si>
  <si>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</si>
  <si>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</si>
  <si>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</si>
  <si>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</si>
  <si>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</si>
  <si>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</si>
  <si>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</si>
  <si>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</si>
  <si>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</si>
  <si>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</si>
  <si>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</si>
  <si>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</si>
  <si>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</si>
  <si>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</si>
  <si>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</si>
  <si>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</si>
  <si>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</si>
  <si>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</si>
  <si>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</si>
  <si>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</si>
  <si>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</si>
  <si>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</si>
  <si>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</si>
  <si>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</si>
  <si>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</si>
  <si>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</si>
  <si>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</si>
  <si>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</si>
  <si>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</si>
  <si>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</si>
  <si>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</si>
  <si>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</si>
  <si>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</si>
  <si>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</si>
  <si>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</si>
  <si>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</si>
  <si>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</si>
  <si>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</si>
  <si>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</si>
  <si>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</si>
  <si>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</si>
  <si>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</si>
  <si>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</si>
  <si>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</si>
  <si>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</si>
  <si>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</si>
  <si>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</si>
  <si>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</si>
  <si>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</si>
  <si>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</si>
  <si>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</si>
  <si>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</si>
  <si>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</si>
  <si>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</si>
  <si>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</si>
  <si>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</si>
  <si>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</si>
  <si>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</si>
  <si>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</si>
  <si>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</si>
  <si>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</si>
  <si>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</si>
  <si>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</si>
  <si>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</si>
  <si>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</si>
  <si>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</si>
  <si>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</si>
  <si>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</si>
  <si>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</si>
  <si>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</si>
  <si>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</si>
  <si>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</si>
  <si>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</si>
  <si>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</si>
  <si>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</si>
  <si>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</si>
  <si>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</si>
  <si>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</si>
  <si>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</si>
  <si>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</si>
  <si>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</si>
  <si>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</si>
  <si>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</si>
  <si>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</si>
  <si>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</si>
  <si>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</si>
  <si>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</si>
  <si>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</si>
  <si>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</si>
  <si>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</si>
  <si>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</si>
  <si>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</si>
  <si>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</si>
  <si>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</si>
  <si>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</si>
  <si>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</si>
  <si>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</si>
  <si>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</si>
  <si>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</si>
  <si>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</si>
  <si>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</si>
  <si>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</si>
  <si>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</si>
  <si>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</si>
  <si>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</si>
  <si>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</si>
  <si>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</si>
  <si>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</si>
  <si>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</si>
  <si>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</si>
  <si>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</si>
  <si>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</si>
  <si>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</si>
  <si>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</si>
  <si>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</si>
  <si>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</si>
  <si>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</si>
  <si>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</si>
  <si>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</si>
  <si>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</si>
  <si>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</si>
  <si>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</si>
  <si>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</si>
  <si>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</si>
  <si>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</si>
  <si>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</si>
  <si>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</si>
  <si>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</si>
  <si>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</si>
  <si>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</si>
  <si>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</si>
  <si>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</si>
  <si>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</si>
  <si>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</si>
  <si>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</si>
  <si>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</si>
  <si>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</si>
  <si>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</si>
  <si>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</si>
  <si>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</si>
  <si>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</si>
  <si>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</si>
  <si>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</si>
  <si>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</si>
  <si>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</si>
  <si>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</si>
  <si>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</si>
  <si>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</si>
  <si>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</si>
  <si>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</si>
  <si>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</si>
  <si>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</si>
  <si>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</si>
  <si>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</si>
  <si>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</si>
  <si>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</si>
  <si>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</si>
  <si>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</si>
  <si>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</si>
  <si>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</si>
  <si>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</si>
  <si>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</si>
  <si>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</si>
  <si>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</si>
  <si>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</si>
  <si>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</si>
  <si>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</si>
  <si>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</si>
  <si>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</si>
  <si>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</si>
  <si>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</si>
  <si>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</si>
  <si>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</si>
  <si>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</si>
  <si>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</si>
  <si>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</si>
  <si>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</si>
  <si>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</si>
  <si>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</si>
  <si>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</si>
  <si>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</si>
  <si>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</si>
  <si>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</si>
  <si>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</si>
  <si>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</si>
  <si>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</si>
  <si>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</si>
  <si>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</si>
  <si>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</si>
  <si>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</si>
  <si>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</si>
  <si>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</si>
  <si>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</si>
  <si>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</si>
  <si>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</si>
  <si>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</si>
  <si>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</si>
  <si>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</si>
  <si>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</si>
  <si>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</si>
  <si>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</si>
  <si>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</si>
  <si>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</si>
  <si>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</si>
  <si>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</si>
  <si>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</si>
  <si>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</si>
  <si>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</si>
  <si>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</si>
  <si>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</si>
  <si>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</si>
  <si>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</si>
  <si>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</si>
  <si>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</si>
  <si>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</si>
  <si>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</si>
  <si>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</si>
  <si>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</si>
  <si>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</si>
  <si>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</si>
  <si>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</si>
  <si>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</si>
  <si>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</si>
  <si>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</si>
  <si>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</si>
  <si>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</si>
  <si>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</si>
  <si>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</si>
  <si>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</si>
  <si>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</si>
  <si>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</si>
  <si>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</si>
  <si>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</si>
  <si>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</si>
  <si>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</si>
  <si>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</si>
  <si>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</si>
  <si>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</si>
  <si>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</si>
  <si>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</si>
  <si>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</si>
  <si>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</si>
  <si>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</si>
  <si>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</si>
  <si>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</si>
  <si>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</si>
  <si>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</si>
  <si>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</si>
  <si>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</si>
  <si>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</si>
  <si>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</si>
  <si>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</si>
  <si>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</si>
  <si>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</si>
  <si>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</si>
  <si>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</si>
  <si>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</si>
  <si>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</si>
  <si>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</si>
  <si>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</si>
  <si>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</si>
  <si>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</si>
  <si>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</si>
  <si>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</si>
  <si>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</si>
  <si>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</si>
  <si>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</si>
  <si>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</si>
  <si>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</si>
  <si>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</si>
  <si>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</si>
  <si>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</si>
  <si>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</si>
  <si>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</si>
  <si>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</si>
  <si>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</si>
  <si>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</si>
  <si>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</si>
  <si>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</si>
  <si>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</si>
  <si>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</si>
  <si>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</si>
  <si>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</si>
  <si>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</si>
  <si>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</si>
  <si>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</si>
  <si>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</si>
  <si>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</si>
  <si>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</si>
  <si>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</si>
  <si>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</si>
  <si>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</si>
  <si>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</si>
  <si>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</si>
  <si>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</si>
  <si>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</si>
  <si>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</si>
  <si>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</si>
  <si>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</si>
  <si>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</si>
  <si>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</si>
  <si>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</si>
  <si>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</si>
  <si>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</si>
  <si>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</si>
  <si>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</si>
  <si>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</si>
  <si>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</si>
  <si>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</si>
  <si>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</si>
  <si>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</si>
  <si>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</si>
  <si>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</si>
  <si>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</si>
  <si>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</si>
  <si>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</si>
  <si>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</si>
  <si>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</si>
  <si>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</si>
  <si>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</si>
  <si>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</si>
  <si>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</si>
  <si>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</si>
  <si>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</si>
  <si>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</si>
  <si>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</si>
  <si>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</si>
  <si>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</si>
  <si>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</si>
  <si>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</si>
  <si>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</si>
  <si>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</si>
  <si>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</si>
  <si>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</si>
  <si>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</si>
  <si>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</si>
  <si>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</si>
  <si>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</si>
  <si>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</si>
  <si>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</si>
  <si>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</si>
  <si>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</si>
  <si>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</si>
  <si>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</si>
  <si>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</si>
  <si>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</si>
  <si>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</si>
  <si>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</si>
  <si>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</si>
  <si>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</si>
  <si>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</si>
  <si>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</si>
  <si>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</si>
  <si>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</si>
  <si>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</si>
  <si>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</si>
  <si>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</si>
  <si>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</si>
  <si>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</si>
  <si>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</si>
  <si>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</si>
  <si>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</si>
  <si>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</si>
  <si>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</si>
  <si>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</si>
  <si>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</si>
  <si>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</si>
  <si>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</si>
  <si>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</si>
  <si>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</si>
  <si>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</si>
  <si>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</si>
  <si>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</si>
  <si>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</si>
  <si>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</si>
  <si>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</si>
  <si>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</si>
  <si>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</si>
  <si>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</si>
  <si>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</si>
  <si>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</si>
  <si>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</si>
  <si>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</si>
  <si>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</si>
  <si>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</si>
  <si>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</si>
  <si>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</si>
  <si>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</si>
  <si>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</si>
  <si>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</si>
  <si>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</si>
  <si>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</si>
  <si>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</si>
  <si>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</si>
  <si>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</si>
  <si>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</si>
  <si>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</si>
  <si>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</si>
  <si>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</si>
  <si>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</si>
  <si>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</si>
  <si>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</si>
  <si>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</si>
  <si>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</si>
  <si>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</si>
  <si>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</si>
  <si>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</si>
  <si>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</si>
  <si>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</si>
  <si>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</si>
  <si>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</si>
  <si>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</si>
  <si>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</si>
  <si>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</si>
  <si>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</si>
  <si>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</si>
  <si>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</si>
  <si>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</si>
  <si>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</si>
  <si>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</si>
  <si>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</si>
  <si>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</si>
  <si>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</si>
  <si>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</si>
  <si>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</si>
  <si>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</si>
  <si>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</si>
  <si>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</si>
  <si>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</si>
  <si>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</si>
  <si>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</si>
  <si>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</si>
  <si>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</si>
  <si>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</si>
  <si>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</si>
  <si>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</si>
  <si>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</si>
  <si>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</si>
  <si>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</si>
  <si>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</si>
  <si>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</si>
  <si>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</si>
  <si>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</si>
  <si>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</si>
  <si>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</si>
  <si>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</si>
  <si>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</si>
  <si>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</si>
  <si>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</si>
  <si>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</si>
  <si>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</si>
  <si>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</si>
  <si>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</si>
  <si>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</si>
  <si>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</si>
  <si>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</si>
  <si>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</si>
  <si>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</si>
  <si>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</si>
  <si>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</si>
  <si>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</si>
  <si>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</si>
  <si>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</si>
  <si>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</si>
  <si>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</si>
  <si>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</si>
  <si>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</si>
  <si>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</si>
  <si>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</si>
  <si>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</si>
  <si>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</si>
  <si>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</si>
  <si>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</si>
  <si>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</si>
  <si>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</si>
  <si>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</si>
  <si>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</si>
  <si>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</si>
  <si>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</si>
  <si>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</si>
  <si>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</si>
  <si>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</si>
  <si>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</si>
  <si>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</si>
  <si>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</si>
  <si>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</si>
  <si>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</si>
  <si>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</si>
  <si>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</si>
  <si>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</si>
  <si>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</si>
  <si>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</si>
  <si>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</si>
  <si>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</si>
  <si>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</si>
  <si>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</si>
  <si>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</si>
  <si>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</si>
  <si>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</si>
  <si>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</si>
  <si>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</si>
  <si>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</si>
  <si>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</si>
  <si>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</si>
  <si>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</si>
  <si>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</si>
  <si>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</si>
  <si>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</si>
  <si>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</si>
  <si>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</si>
  <si>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</si>
  <si>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</si>
  <si>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</si>
  <si>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</si>
  <si>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</si>
  <si>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</si>
  <si>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</si>
  <si>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</si>
  <si>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</si>
  <si>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</si>
  <si>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</si>
  <si>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</si>
  <si>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</si>
  <si>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</si>
  <si>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</si>
  <si>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</si>
  <si>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</si>
  <si>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</si>
  <si>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</si>
  <si>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</si>
  <si>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</si>
  <si>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</si>
  <si>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</si>
  <si>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</si>
  <si>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</si>
  <si>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</si>
  <si>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</si>
  <si>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</si>
  <si>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</si>
  <si>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</si>
  <si>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</si>
  <si>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</si>
  <si>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</si>
  <si>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</si>
  <si>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</si>
  <si>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</si>
  <si>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</si>
  <si>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</si>
  <si>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</si>
  <si>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</si>
  <si>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</si>
  <si>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</si>
  <si>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</si>
  <si>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</si>
  <si>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</si>
  <si>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</si>
  <si>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</si>
  <si>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</si>
  <si>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</si>
  <si>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</si>
  <si>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</si>
  <si>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</si>
  <si>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</si>
  <si>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</si>
  <si>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</si>
  <si>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</si>
  <si>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</si>
  <si>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</si>
  <si>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</si>
  <si>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</si>
  <si>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</si>
  <si>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</si>
  <si>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</si>
  <si>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</si>
  <si>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</si>
  <si>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</si>
  <si>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</si>
  <si>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</si>
  <si>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</si>
  <si>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</si>
  <si>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</si>
  <si>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</si>
  <si>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</si>
  <si>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</si>
  <si>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</si>
  <si>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</si>
  <si>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</si>
  <si>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</si>
  <si>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</si>
  <si>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</si>
  <si>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</si>
  <si>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</si>
  <si>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</si>
  <si>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</si>
  <si>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</si>
  <si>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</si>
  <si>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</si>
  <si>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</si>
  <si>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</si>
  <si>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</si>
  <si>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</si>
  <si>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</si>
  <si>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</si>
  <si>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</si>
  <si>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</si>
  <si>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</si>
  <si>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</si>
  <si>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</si>
  <si>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</si>
  <si>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</si>
  <si>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</si>
  <si>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</si>
  <si>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</si>
  <si>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</si>
  <si>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</si>
  <si>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</si>
  <si>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</si>
  <si>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</si>
  <si>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</si>
  <si>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</si>
  <si>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</si>
  <si>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</si>
  <si>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</si>
  <si>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</si>
  <si>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</si>
  <si>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</si>
  <si>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</si>
  <si>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</si>
  <si>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</si>
  <si>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</si>
  <si>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</si>
  <si>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</si>
  <si>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</si>
  <si>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</si>
  <si>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</si>
  <si>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</si>
  <si>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</si>
  <si>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</si>
  <si>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</si>
  <si>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</si>
  <si>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</si>
  <si>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</si>
  <si>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</si>
  <si>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</si>
  <si>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</si>
  <si>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</si>
  <si>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</si>
  <si>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</si>
  <si>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</si>
  <si>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</si>
  <si>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</si>
  <si>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</si>
  <si>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</si>
  <si>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</si>
  <si>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</si>
  <si>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</si>
  <si>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</si>
  <si>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</si>
  <si>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</si>
  <si>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</si>
  <si>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</si>
  <si>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</si>
  <si>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</si>
  <si>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</si>
  <si>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</si>
  <si>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</si>
  <si>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</si>
  <si>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</si>
  <si>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</si>
  <si>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</si>
  <si>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</si>
  <si>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</si>
  <si>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</si>
  <si>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</si>
  <si>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</si>
  <si>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</si>
  <si>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</si>
  <si>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</si>
  <si>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</si>
  <si>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</si>
  <si>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</si>
  <si>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</si>
  <si>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</si>
  <si>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</si>
  <si>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</si>
  <si>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</si>
  <si>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</si>
  <si>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</si>
  <si>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</si>
  <si>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</si>
  <si>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</si>
  <si>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</si>
  <si>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</si>
  <si>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</si>
  <si>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</si>
  <si>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</si>
  <si>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</si>
  <si>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</si>
  <si>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</si>
  <si>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</si>
  <si>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</si>
  <si>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</si>
  <si>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</si>
  <si>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</si>
  <si>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</si>
  <si>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</si>
  <si>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</si>
  <si>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</si>
  <si>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</si>
  <si>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</si>
  <si>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</si>
  <si>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</si>
  <si>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</si>
  <si>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</si>
  <si>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</si>
  <si>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</si>
  <si>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</si>
  <si>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</si>
  <si>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</si>
  <si>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</si>
  <si>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</si>
  <si>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</si>
  <si>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</si>
  <si>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</si>
  <si>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</si>
  <si>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</si>
  <si>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</si>
  <si>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</si>
  <si>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</si>
  <si>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</si>
  <si>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</si>
  <si>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</si>
  <si>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</si>
  <si>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</si>
  <si>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</si>
  <si>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</si>
  <si>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</si>
  <si>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</si>
  <si>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</si>
  <si>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</si>
  <si>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</si>
  <si>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</si>
  <si>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</si>
  <si>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</si>
  <si>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</si>
  <si>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</si>
  <si>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</si>
  <si>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</si>
  <si>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</si>
  <si>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</si>
  <si>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</si>
  <si>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</si>
  <si>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</si>
  <si>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</si>
  <si>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</si>
  <si>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</si>
  <si>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</si>
  <si>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</si>
  <si>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</si>
  <si>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</si>
  <si>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</si>
  <si>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</si>
  <si>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</si>
  <si>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</si>
  <si>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</si>
  <si>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</si>
  <si>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</si>
  <si>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</si>
  <si>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</si>
  <si>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</si>
  <si>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</si>
  <si>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</si>
  <si>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</si>
  <si>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</si>
  <si>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</si>
  <si>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</si>
  <si>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</si>
  <si>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</si>
  <si>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</si>
  <si>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</si>
  <si>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</si>
  <si>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</si>
  <si>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</si>
  <si>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</si>
  <si>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</si>
  <si>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</si>
  <si>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</si>
  <si>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</si>
  <si>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</si>
  <si>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</si>
  <si>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</si>
  <si>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</si>
  <si>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</si>
  <si>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</si>
  <si>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</si>
  <si>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</si>
  <si>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</si>
  <si>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</si>
  <si>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</si>
  <si>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</si>
  <si>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</si>
  <si>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</si>
  <si>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</si>
  <si>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</si>
  <si>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</si>
  <si>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</si>
  <si>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</si>
  <si>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</si>
  <si>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</si>
  <si>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</si>
  <si>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</si>
  <si>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</si>
  <si>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</si>
  <si>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</si>
  <si>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</si>
  <si>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</si>
  <si>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</si>
  <si>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</si>
  <si>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</si>
  <si>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</si>
  <si>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</si>
  <si>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</si>
  <si>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</si>
  <si>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</si>
  <si>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</si>
  <si>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</si>
  <si>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</si>
  <si>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</si>
  <si>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</si>
  <si>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</si>
  <si>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</si>
  <si>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</si>
  <si>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</si>
  <si>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</si>
  <si>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</si>
  <si>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</si>
  <si>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</si>
  <si>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</si>
  <si>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</si>
  <si>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</si>
  <si>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</si>
  <si>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</si>
  <si>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</si>
  <si>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</si>
  <si>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</si>
  <si>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</si>
  <si>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</si>
  <si>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</si>
  <si>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</si>
  <si>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</si>
  <si>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</si>
  <si>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</si>
  <si>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</si>
  <si>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</si>
  <si>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</si>
  <si>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</si>
  <si>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</si>
  <si>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</si>
  <si>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</si>
  <si>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</si>
  <si>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</si>
  <si>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</si>
  <si>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</si>
  <si>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</si>
  <si>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</si>
  <si>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</si>
  <si>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</si>
  <si>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</si>
  <si>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</si>
  <si>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</si>
  <si>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</si>
  <si>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</si>
  <si>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</si>
  <si>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</si>
  <si>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</si>
  <si>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</si>
  <si>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</si>
  <si>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</si>
  <si>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</si>
  <si>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</si>
  <si>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</si>
  <si>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</si>
  <si>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</si>
  <si>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</si>
  <si>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</si>
  <si>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</si>
  <si>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</si>
  <si>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</si>
  <si>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</si>
  <si>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</si>
  <si>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</si>
  <si>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</si>
  <si>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</si>
  <si>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</si>
  <si>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</si>
  <si>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</si>
  <si>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</si>
  <si>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</si>
  <si>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</si>
  <si>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</si>
  <si>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</si>
  <si>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</si>
  <si>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</si>
  <si>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</si>
  <si>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</si>
  <si>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</si>
  <si>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</si>
  <si>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</si>
  <si>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</si>
  <si>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</si>
  <si>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</si>
  <si>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</si>
  <si>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</si>
  <si>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</si>
  <si>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</si>
  <si>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</si>
  <si>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</si>
  <si>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</si>
  <si>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</si>
  <si>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</si>
  <si>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</si>
  <si>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</si>
  <si>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</si>
  <si>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</si>
  <si>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</si>
  <si>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</si>
  <si>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</si>
  <si>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</si>
  <si>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</si>
  <si>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</si>
  <si>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</si>
  <si>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</si>
  <si>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</si>
  <si>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</si>
  <si>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</si>
  <si>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</si>
  <si>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</si>
  <si>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</si>
  <si>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</si>
  <si>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</si>
  <si>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</si>
  <si>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</si>
  <si>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</si>
  <si>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</si>
  <si>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</si>
  <si>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</si>
  <si>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</si>
  <si>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</si>
  <si>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</si>
  <si>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</si>
  <si>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</si>
  <si>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</si>
  <si>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</si>
  <si>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</si>
  <si>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</si>
  <si>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</si>
  <si>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</si>
  <si>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</si>
  <si>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</si>
  <si>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</si>
  <si>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</si>
  <si>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</si>
  <si>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</si>
  <si>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</si>
  <si>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</si>
  <si>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</si>
  <si>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</si>
  <si>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</si>
  <si>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</si>
  <si>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</si>
  <si>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</si>
  <si>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</si>
  <si>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</si>
  <si>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</si>
  <si>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</si>
  <si>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</si>
  <si>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</si>
  <si>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</si>
  <si>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</si>
  <si>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</si>
  <si>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</si>
  <si>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</si>
  <si>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</si>
  <si>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</si>
  <si>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</si>
  <si>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</si>
  <si>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</si>
  <si>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</si>
  <si>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</si>
  <si>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</si>
  <si>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</si>
  <si>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</si>
  <si>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</si>
  <si>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</si>
  <si>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</si>
  <si>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</si>
  <si>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</si>
  <si>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</si>
  <si>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</si>
  <si>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</si>
  <si>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</si>
  <si>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</si>
  <si>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</si>
  <si>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</si>
  <si>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</si>
  <si>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</si>
  <si>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</si>
  <si>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</si>
  <si>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</si>
  <si>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</si>
  <si>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</si>
  <si>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</si>
  <si>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</si>
  <si>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</si>
  <si>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</si>
  <si>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</si>
  <si>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</si>
  <si>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</si>
  <si>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</si>
  <si>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</si>
  <si>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</si>
  <si>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</si>
  <si>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</si>
  <si>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</si>
  <si>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</si>
  <si>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</si>
  <si>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</si>
  <si>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</si>
  <si>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</si>
  <si>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</si>
  <si>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</si>
  <si>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</si>
  <si>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</si>
  <si>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</si>
  <si>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</si>
  <si>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</si>
  <si>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</si>
  <si>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</si>
  <si>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</si>
  <si>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</si>
  <si>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</si>
  <si>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</si>
  <si>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</si>
  <si>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</si>
  <si>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</si>
  <si>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</si>
  <si>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</si>
  <si>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</si>
  <si>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</si>
  <si>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</si>
  <si>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</si>
  <si>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</si>
  <si>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</si>
  <si>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</si>
  <si>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</si>
  <si>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</si>
  <si>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</si>
  <si>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</si>
  <si>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</si>
  <si>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</si>
  <si>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</si>
  <si>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</si>
  <si>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</si>
  <si>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</si>
  <si>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</si>
  <si>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</si>
  <si>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</si>
  <si>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</si>
  <si>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</si>
  <si>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</si>
  <si>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</si>
  <si>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</si>
  <si>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</si>
  <si>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</si>
  <si>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</si>
  <si>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</si>
  <si>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</si>
  <si>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</si>
  <si>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</si>
  <si>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</si>
  <si>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</si>
  <si>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</si>
  <si>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</si>
  <si>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</si>
  <si>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</si>
  <si>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</si>
  <si>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</si>
  <si>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</si>
  <si>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</si>
  <si>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</si>
  <si>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</si>
  <si>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</si>
  <si>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</si>
  <si>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</si>
  <si>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</si>
  <si>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</si>
  <si>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</si>
  <si>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</si>
  <si>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</si>
  <si>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</si>
  <si>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</si>
  <si>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</si>
  <si>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</si>
  <si>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</si>
  <si>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</si>
  <si>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</si>
  <si>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</si>
  <si>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</si>
  <si>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</si>
  <si>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</si>
  <si>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</si>
  <si>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</si>
  <si>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</si>
  <si>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</si>
  <si>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</si>
  <si>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</si>
  <si>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</si>
  <si>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</si>
  <si>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</si>
  <si>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</si>
  <si>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</si>
  <si>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</si>
  <si>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</si>
  <si>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</si>
  <si>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</si>
  <si>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</si>
  <si>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</si>
  <si>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</si>
  <si>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</si>
  <si>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</si>
  <si>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</si>
  <si>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</si>
  <si>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</si>
  <si>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</si>
  <si>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</si>
  <si>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</si>
  <si>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</si>
  <si>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</si>
  <si>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</si>
  <si>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</si>
  <si>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</si>
  <si>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</si>
  <si>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</si>
  <si>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</si>
  <si>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</si>
  <si>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</si>
  <si>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</si>
  <si>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</si>
  <si>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</si>
  <si>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</si>
  <si>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</si>
  <si>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</si>
  <si>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</si>
  <si>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</si>
  <si>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</si>
  <si>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</si>
  <si>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</si>
  <si>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</si>
  <si>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</si>
  <si>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</si>
  <si>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</si>
  <si>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</si>
  <si>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</si>
  <si>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</si>
  <si>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</si>
  <si>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</si>
  <si>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</si>
  <si>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</si>
  <si>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</si>
  <si>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</si>
  <si>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</si>
  <si>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</si>
  <si>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</si>
  <si>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</si>
  <si>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</si>
  <si>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</si>
  <si>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</si>
  <si>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</si>
  <si>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</si>
  <si>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</si>
  <si>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</si>
  <si>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</si>
  <si>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</si>
  <si>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</si>
  <si>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</si>
  <si>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</si>
  <si>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</si>
  <si>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</si>
  <si>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</si>
  <si>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</si>
  <si>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</si>
  <si>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</si>
  <si>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</si>
  <si>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</si>
  <si>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</si>
  <si>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</si>
  <si>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</si>
  <si>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</si>
  <si>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</si>
  <si>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</si>
  <si>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</si>
  <si>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</si>
  <si>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</si>
  <si>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</si>
  <si>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</si>
  <si>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</si>
  <si>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</si>
  <si>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</si>
  <si>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</si>
  <si>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</si>
  <si>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</si>
  <si>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</si>
  <si>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</si>
  <si>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</si>
  <si>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</si>
  <si>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</si>
  <si>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</si>
  <si>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</si>
  <si>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</si>
  <si>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</si>
  <si>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</si>
  <si>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</si>
  <si>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</si>
  <si>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</si>
  <si>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</si>
  <si>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</si>
  <si>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</si>
  <si>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</si>
  <si>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</si>
  <si>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</si>
  <si>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</si>
  <si>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</si>
  <si>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</si>
  <si>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</si>
  <si>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</si>
  <si>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</si>
  <si>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</si>
  <si>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</si>
  <si>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</si>
  <si>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</si>
  <si>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</si>
  <si>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</si>
  <si>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</si>
  <si>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</si>
  <si>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</si>
  <si>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</si>
  <si>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</si>
  <si>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</si>
  <si>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</si>
  <si>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</si>
  <si>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</si>
  <si>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</si>
  <si>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</si>
  <si>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</si>
  <si>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</si>
  <si>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</si>
  <si>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</si>
  <si>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</si>
  <si>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</si>
  <si>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</si>
  <si>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</si>
  <si>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</si>
  <si>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</si>
  <si>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</si>
  <si>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</si>
  <si>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</si>
  <si>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</si>
  <si>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</si>
  <si>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</si>
  <si>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</si>
  <si>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</si>
  <si>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</si>
  <si>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</si>
  <si>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</si>
  <si>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</si>
  <si>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</si>
  <si>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</si>
  <si>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</si>
  <si>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</si>
  <si>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</si>
  <si>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</si>
  <si>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</si>
  <si>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</si>
  <si>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</si>
  <si>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</si>
  <si>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</si>
  <si>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</si>
  <si>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</si>
  <si>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</si>
  <si>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</si>
  <si>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</si>
  <si>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</si>
  <si>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</si>
  <si>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</si>
  <si>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</si>
  <si>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</si>
  <si>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</si>
  <si>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</si>
  <si>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</si>
  <si>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</si>
  <si>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</si>
  <si>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</si>
  <si>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</si>
  <si>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</si>
  <si>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</si>
  <si>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</si>
  <si>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</si>
  <si>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</si>
  <si>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</si>
  <si>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</si>
  <si>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</si>
  <si>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</si>
  <si>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</si>
  <si>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</si>
  <si>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</si>
  <si>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</si>
  <si>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</si>
  <si>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</si>
  <si>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</si>
  <si>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</si>
  <si>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</si>
  <si>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</si>
  <si>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</si>
  <si>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</si>
  <si>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</si>
  <si>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</si>
  <si>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</si>
  <si>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</si>
  <si>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</si>
  <si>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</si>
  <si>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</si>
  <si>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</si>
  <si>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</si>
  <si>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</si>
  <si>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</si>
  <si>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</si>
  <si>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</si>
  <si>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</si>
  <si>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</si>
  <si>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</si>
  <si>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</si>
  <si>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</si>
  <si>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</si>
  <si>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</si>
  <si>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</si>
  <si>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</si>
  <si>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</si>
  <si>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</si>
  <si>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</si>
  <si>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</si>
  <si>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</si>
  <si>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</si>
  <si>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</si>
  <si>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</si>
  <si>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</si>
  <si>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</si>
  <si>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</si>
  <si>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</si>
  <si>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</si>
  <si>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</si>
  <si>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</si>
  <si>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</si>
  <si>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</si>
  <si>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</si>
  <si>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</si>
  <si>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</si>
  <si>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</si>
  <si>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</si>
  <si>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</si>
  <si>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</si>
  <si>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</si>
  <si>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</si>
  <si>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</si>
  <si>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</si>
  <si>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</si>
  <si>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</si>
  <si>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</si>
  <si>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</si>
  <si>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</si>
  <si>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</si>
  <si>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</si>
  <si>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</si>
  <si>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</si>
  <si>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</si>
  <si>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</si>
  <si>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</si>
  <si>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</si>
  <si>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</si>
  <si>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</si>
  <si>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</si>
  <si>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</si>
  <si>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</si>
  <si>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</si>
  <si>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</si>
  <si>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</si>
  <si>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</si>
  <si>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</si>
  <si>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</si>
  <si>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</si>
  <si>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</si>
  <si>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</si>
  <si>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</si>
  <si>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</si>
  <si>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</si>
  <si>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</si>
  <si>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</si>
  <si>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</si>
  <si>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</si>
  <si>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</si>
  <si>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</si>
  <si>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</si>
  <si>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</si>
  <si>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</si>
  <si>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</si>
  <si>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</si>
  <si>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</si>
  <si>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</si>
  <si>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</si>
  <si>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</si>
  <si>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</si>
  <si>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</si>
  <si>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</si>
  <si>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</si>
  <si>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</si>
  <si>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</si>
  <si>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</si>
  <si>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</si>
  <si>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</si>
  <si>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</si>
  <si>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</si>
  <si>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</si>
  <si>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</si>
  <si>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</si>
  <si>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</si>
  <si>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</si>
  <si>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</si>
  <si>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</si>
  <si>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</si>
  <si>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</si>
  <si>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</si>
  <si>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</si>
  <si>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</si>
  <si>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</si>
  <si>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</si>
  <si>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</si>
  <si>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</si>
  <si>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</si>
  <si>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</si>
  <si>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</si>
  <si>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</si>
  <si>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</si>
  <si>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</si>
  <si>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</si>
  <si>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</si>
  <si>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</si>
  <si>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</si>
  <si>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</si>
  <si>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</si>
  <si>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</si>
  <si>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</si>
  <si>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</si>
  <si>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</si>
  <si>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</si>
  <si>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</si>
  <si>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</si>
  <si>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</si>
  <si>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</si>
  <si>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</si>
  <si>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</si>
  <si>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</si>
  <si>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</si>
  <si>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</si>
  <si>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</si>
  <si>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</si>
  <si>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</si>
  <si>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</si>
  <si>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</si>
  <si>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</si>
  <si>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</si>
  <si>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</si>
  <si>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</si>
  <si>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</si>
  <si>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</si>
  <si>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</si>
  <si>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</si>
  <si>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</si>
  <si>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</si>
  <si>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</si>
  <si>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</si>
  <si>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</si>
  <si>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</si>
  <si>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</si>
  <si>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</si>
  <si>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</si>
  <si>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</si>
  <si>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</si>
  <si>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</si>
  <si>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</si>
  <si>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</si>
  <si>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</si>
  <si>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</si>
  <si>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</si>
  <si>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</si>
  <si>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</si>
  <si>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</si>
  <si>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</si>
  <si>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</si>
  <si>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</si>
  <si>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</si>
  <si>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</si>
  <si>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</si>
  <si>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</si>
  <si>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</si>
  <si>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</si>
  <si>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</si>
  <si>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</si>
  <si>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</si>
  <si>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</si>
  <si>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</si>
  <si>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</si>
  <si>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</si>
  <si>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</si>
  <si>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</si>
  <si>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</si>
  <si>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</si>
  <si>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</si>
  <si>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</si>
  <si>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</si>
  <si>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</si>
  <si>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</si>
  <si>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</si>
  <si>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</si>
  <si>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</si>
  <si>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</si>
  <si>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</si>
  <si>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</si>
  <si>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</si>
  <si>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</si>
  <si>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</si>
  <si>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</si>
  <si>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</si>
  <si>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</si>
  <si>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</si>
  <si>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</si>
  <si>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</si>
  <si>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</si>
  <si>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</si>
  <si>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</si>
  <si>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</si>
  <si>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</si>
  <si>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</si>
  <si>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</si>
  <si>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</si>
  <si>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</si>
  <si>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</si>
  <si>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</si>
  <si>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</si>
  <si>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</si>
  <si>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</si>
  <si>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</si>
  <si>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</si>
  <si>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</si>
  <si>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</si>
  <si>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</si>
  <si>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</si>
  <si>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</si>
  <si>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</si>
  <si>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</si>
  <si>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</si>
  <si>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</si>
  <si>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</si>
  <si>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</si>
  <si>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</si>
  <si>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</si>
  <si>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</si>
  <si>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</si>
  <si>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</si>
  <si>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</si>
  <si>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</si>
  <si>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</si>
  <si>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</si>
  <si>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</si>
  <si>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</si>
  <si>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</si>
  <si>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</si>
  <si>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</si>
  <si>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</si>
  <si>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</si>
  <si>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</si>
  <si>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</si>
  <si>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</si>
  <si>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</si>
  <si>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</si>
  <si>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</si>
  <si>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</si>
  <si>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</si>
  <si>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</si>
  <si>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</si>
  <si>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</si>
  <si>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</si>
  <si>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</si>
  <si>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</si>
  <si>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</si>
  <si>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</si>
  <si>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</si>
  <si>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</si>
  <si>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</si>
  <si>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</si>
  <si>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</si>
  <si>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</si>
  <si>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</si>
  <si>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</si>
  <si>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</si>
  <si>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</si>
  <si>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</si>
  <si>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</si>
  <si>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</si>
  <si>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</si>
  <si>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</si>
  <si>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</si>
  <si>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</si>
  <si>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</si>
  <si>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</si>
  <si>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</si>
  <si>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</si>
  <si>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</si>
  <si>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</si>
  <si>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</si>
  <si>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</si>
  <si>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</si>
  <si>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</si>
  <si>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</si>
  <si>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</si>
  <si>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</si>
  <si>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</si>
  <si>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</si>
  <si>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</si>
  <si>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</si>
  <si>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</si>
  <si>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</si>
  <si>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</si>
  <si>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</si>
  <si>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</si>
  <si>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</si>
  <si>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</si>
  <si>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</si>
  <si>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</si>
  <si>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</si>
  <si>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</si>
  <si>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</si>
  <si>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</si>
  <si>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</si>
  <si>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</si>
  <si>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</si>
  <si>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</si>
  <si>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</si>
  <si>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</si>
  <si>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</si>
  <si>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</si>
  <si>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</si>
  <si>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</si>
  <si>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</si>
  <si>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</si>
  <si>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</si>
  <si>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</si>
  <si>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</si>
  <si>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</si>
  <si>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</si>
  <si>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</si>
  <si>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</si>
  <si>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</si>
  <si>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</si>
  <si>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</si>
  <si>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</si>
  <si>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</si>
  <si>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</si>
  <si>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</si>
  <si>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</si>
  <si>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</si>
  <si>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</si>
  <si>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</si>
  <si>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</si>
  <si>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</si>
  <si>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</si>
  <si>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</si>
  <si>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</si>
  <si>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</si>
  <si>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</si>
  <si>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</si>
  <si>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</si>
  <si>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</si>
  <si>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</si>
  <si>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</si>
  <si>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</si>
  <si>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</si>
  <si>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</si>
  <si>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</si>
  <si>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</si>
  <si>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</si>
  <si>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</si>
  <si>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</si>
  <si>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</si>
  <si>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</si>
  <si>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</si>
  <si>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</si>
  <si>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</si>
  <si>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</si>
  <si>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</si>
  <si>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</si>
  <si>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</si>
  <si>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</si>
  <si>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</si>
  <si>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</si>
  <si>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</si>
  <si>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</si>
  <si>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</si>
  <si>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</si>
  <si>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</si>
  <si>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</si>
  <si>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</si>
  <si>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</si>
  <si>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</si>
  <si>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</si>
  <si>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</si>
  <si>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</si>
  <si>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</si>
  <si>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</si>
  <si>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</si>
  <si>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</si>
  <si>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</si>
  <si>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</si>
  <si>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</si>
  <si>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</si>
  <si>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</si>
  <si>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</si>
  <si>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</si>
  <si>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</si>
  <si>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</si>
  <si>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</si>
  <si>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</si>
  <si>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</si>
  <si>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</si>
  <si>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</si>
  <si>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</si>
  <si>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</si>
  <si>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</si>
  <si>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</si>
  <si>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</si>
  <si>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</si>
  <si>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</si>
  <si>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</si>
  <si>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</si>
  <si>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</si>
  <si>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</si>
  <si>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</si>
  <si>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</si>
  <si>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</si>
  <si>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</si>
  <si>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</si>
  <si>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</si>
  <si>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</si>
  <si>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</si>
  <si>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</si>
  <si>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</si>
  <si>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</si>
  <si>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</si>
  <si>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</si>
  <si>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</si>
  <si>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</si>
  <si>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</si>
  <si>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</si>
  <si>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</si>
  <si>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</si>
  <si>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</si>
  <si>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</si>
  <si>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</si>
  <si>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</si>
  <si>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</si>
  <si>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</si>
  <si>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</si>
  <si>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</si>
  <si>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</si>
  <si>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</si>
  <si>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</si>
  <si>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</si>
  <si>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</si>
  <si>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</si>
  <si>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</si>
  <si>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</si>
  <si>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</si>
  <si>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</si>
  <si>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</si>
  <si>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</si>
  <si>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</si>
  <si>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</si>
  <si>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</si>
  <si>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</si>
  <si>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</si>
  <si>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</si>
  <si>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</si>
  <si>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</si>
  <si>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</si>
  <si>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</si>
  <si>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</si>
  <si>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</si>
  <si>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</si>
  <si>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</si>
  <si>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</si>
  <si>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</si>
  <si>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</si>
  <si>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</si>
  <si>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</si>
  <si>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</si>
  <si>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</si>
  <si>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</si>
  <si>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</si>
  <si>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</si>
  <si>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</si>
  <si>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</si>
  <si>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</si>
  <si>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</si>
  <si>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</si>
  <si>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</si>
  <si>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</si>
  <si>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</si>
  <si>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</si>
  <si>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</si>
  <si>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</si>
  <si>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</si>
  <si>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</si>
  <si>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</si>
  <si>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</si>
  <si>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</si>
  <si>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</si>
  <si>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</si>
  <si>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</si>
  <si>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</si>
  <si>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</si>
  <si>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</si>
  <si>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</si>
  <si>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</si>
  <si>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</si>
  <si>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</si>
  <si>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</si>
  <si>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</si>
  <si>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</si>
  <si>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</si>
  <si>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</si>
  <si>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</si>
  <si>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</si>
  <si>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</si>
  <si>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</si>
  <si>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</si>
  <si>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</si>
  <si>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</si>
  <si>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</si>
  <si>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</si>
  <si>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</si>
  <si>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</si>
  <si>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</si>
  <si>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</si>
  <si>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</si>
  <si>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</si>
  <si>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</si>
  <si>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</si>
  <si>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</si>
  <si>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</si>
  <si>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</si>
  <si>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</si>
  <si>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</si>
  <si>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</si>
  <si>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</si>
  <si>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</si>
  <si>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</si>
  <si>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</si>
  <si>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</si>
  <si>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</si>
  <si>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</si>
  <si>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</si>
  <si>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</si>
  <si>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</si>
  <si>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</si>
  <si>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</si>
  <si>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</si>
  <si>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</si>
  <si>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</si>
  <si>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</si>
  <si>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</si>
  <si>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</si>
  <si>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</si>
  <si>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</si>
  <si>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</si>
  <si>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</si>
  <si>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</si>
  <si>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</si>
  <si>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</si>
  <si>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</si>
  <si>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</si>
  <si>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</si>
  <si>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</si>
  <si>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</si>
  <si>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</si>
  <si>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</si>
  <si>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</si>
  <si>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</si>
  <si>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</si>
  <si>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</si>
  <si>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</si>
  <si>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</si>
  <si>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</si>
  <si>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</si>
  <si>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</si>
  <si>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</si>
  <si>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</si>
  <si>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</si>
  <si>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</si>
  <si>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</si>
  <si>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</si>
  <si>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</si>
  <si>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</si>
  <si>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</si>
  <si>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</si>
  <si>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</si>
  <si>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</si>
  <si>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</si>
  <si>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</si>
  <si>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</si>
  <si>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</si>
  <si>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</si>
  <si>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</si>
  <si>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</si>
  <si>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</si>
  <si>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</si>
  <si>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</si>
  <si>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</si>
  <si>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</si>
  <si>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</si>
  <si>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</si>
  <si>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</si>
  <si>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</si>
  <si>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</si>
  <si>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</si>
  <si>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</si>
  <si>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</si>
  <si>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</si>
  <si>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</si>
  <si>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</si>
  <si>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</si>
  <si>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</si>
  <si>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</si>
  <si>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</si>
  <si>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</si>
  <si>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</si>
  <si>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</si>
  <si>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</si>
  <si>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</si>
  <si>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</si>
  <si>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</si>
  <si>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</si>
  <si>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</si>
  <si>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</si>
  <si>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</si>
  <si>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</si>
  <si>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</si>
  <si>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</si>
  <si>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</si>
  <si>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</si>
  <si>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</si>
  <si>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</si>
  <si>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</si>
  <si>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</si>
  <si>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</si>
  <si>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</si>
  <si>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</si>
  <si>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</si>
  <si>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</si>
  <si>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</si>
  <si>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</si>
  <si>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</si>
  <si>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</si>
  <si>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</si>
  <si>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</si>
  <si>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</si>
  <si>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</si>
  <si>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</si>
  <si>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</si>
  <si>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</si>
  <si>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</si>
  <si>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</si>
  <si>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</si>
  <si>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</si>
  <si>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</si>
  <si>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</si>
  <si>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</si>
  <si>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</si>
  <si>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</si>
  <si>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</si>
  <si>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</si>
  <si>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</si>
  <si>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</si>
  <si>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</si>
  <si>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</si>
  <si>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</si>
  <si>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</si>
  <si>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</si>
  <si>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</si>
  <si>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</si>
  <si>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</si>
  <si>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</si>
  <si>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</si>
  <si>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</si>
  <si>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</si>
  <si>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</si>
  <si>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</si>
  <si>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</si>
  <si>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</si>
  <si>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</si>
  <si>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</si>
  <si>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</si>
  <si>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</si>
  <si>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</si>
  <si>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</si>
  <si>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</si>
  <si>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</si>
  <si>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</si>
  <si>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</si>
  <si>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</si>
  <si>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</si>
  <si>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</si>
  <si>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</si>
  <si>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</si>
  <si>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</si>
  <si>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</si>
  <si>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</si>
  <si>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</si>
  <si>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</si>
  <si>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</si>
  <si>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</si>
  <si>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</si>
  <si>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</si>
  <si>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</si>
  <si>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</si>
  <si>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</si>
  <si>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</si>
  <si>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</si>
  <si>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</si>
  <si>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</si>
  <si>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</si>
  <si>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</si>
  <si>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</si>
  <si>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</si>
  <si>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</si>
  <si>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</si>
  <si>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</si>
  <si>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</si>
  <si>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</si>
  <si>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</si>
  <si>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</si>
  <si>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</si>
  <si>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</si>
  <si>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</si>
  <si>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</si>
  <si>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</si>
  <si>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</si>
  <si>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</si>
  <si>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</si>
  <si>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</si>
  <si>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</si>
  <si>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</si>
  <si>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</si>
  <si>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</si>
  <si>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</si>
  <si>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</si>
  <si>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</si>
  <si>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</si>
  <si>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</si>
  <si>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</si>
  <si>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</si>
  <si>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</si>
  <si>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</si>
  <si>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</si>
  <si>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</si>
  <si>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</si>
  <si>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</si>
  <si>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</si>
  <si>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</si>
  <si>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</si>
  <si>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</si>
  <si>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</si>
  <si>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</si>
  <si>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</si>
  <si>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</si>
  <si>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</si>
  <si>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</si>
  <si>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</si>
  <si>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</si>
  <si>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</si>
  <si>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</si>
  <si>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</si>
  <si>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</si>
  <si>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</si>
  <si>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</si>
  <si>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</si>
  <si>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</si>
  <si>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</si>
  <si>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</si>
  <si>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</si>
  <si>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</si>
  <si>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</si>
  <si>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</si>
  <si>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</si>
  <si>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</si>
  <si>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</si>
  <si>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</si>
  <si>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</si>
  <si>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</si>
  <si>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</si>
  <si>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</si>
  <si>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</si>
  <si>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</si>
  <si>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</si>
  <si>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</si>
  <si>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</si>
  <si>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</si>
  <si>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</si>
  <si>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</si>
  <si>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</si>
  <si>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</si>
  <si>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</si>
  <si>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</si>
  <si>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</si>
  <si>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</si>
  <si>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</si>
  <si>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</si>
  <si>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</si>
  <si>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</si>
  <si>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</si>
  <si>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</si>
  <si>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</si>
  <si>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</si>
  <si>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</si>
  <si>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</si>
  <si>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</si>
  <si>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</si>
  <si>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</si>
  <si>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</si>
  <si>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</si>
  <si>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</si>
  <si>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</si>
  <si>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</si>
  <si>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</si>
  <si>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</si>
  <si>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</si>
  <si>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</si>
  <si>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</si>
  <si>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</si>
  <si>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</si>
  <si>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</si>
  <si>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</si>
  <si>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</si>
  <si>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</si>
  <si>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</si>
  <si>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</si>
  <si>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</si>
  <si>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</si>
  <si>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</si>
  <si>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</si>
  <si>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</si>
  <si>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</si>
  <si>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</si>
  <si>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</si>
  <si>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</si>
  <si>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</si>
  <si>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</si>
  <si>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</si>
  <si>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</si>
  <si>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</si>
  <si>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</si>
  <si>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</si>
  <si>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</si>
  <si>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</si>
  <si>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</si>
  <si>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</si>
  <si>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</si>
  <si>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</si>
  <si>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</si>
  <si>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</si>
  <si>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</si>
  <si>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</si>
  <si>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</si>
  <si>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</si>
  <si>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</si>
  <si>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</si>
  <si>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</si>
  <si>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</si>
  <si>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</si>
  <si>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</si>
  <si>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</si>
  <si>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</si>
  <si>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</si>
  <si>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</si>
  <si>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</si>
  <si>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</si>
  <si>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</si>
  <si>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</si>
  <si>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</si>
  <si>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</si>
  <si>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</si>
  <si>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</si>
  <si>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</si>
  <si>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</si>
  <si>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</si>
  <si>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</si>
  <si>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</si>
  <si>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</si>
  <si>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</si>
  <si>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</si>
  <si>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</si>
  <si>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</si>
  <si>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</si>
  <si>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</si>
  <si>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</si>
  <si>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</si>
  <si>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</si>
  <si>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</si>
  <si>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</si>
  <si>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</si>
  <si>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</si>
  <si>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</si>
  <si>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</si>
  <si>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</si>
  <si>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</si>
  <si>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</si>
  <si>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</si>
  <si>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</si>
  <si>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</si>
  <si>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</si>
  <si>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</si>
  <si>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</si>
  <si>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</si>
  <si>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</si>
  <si>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</si>
  <si>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</si>
  <si>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</si>
  <si>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</si>
  <si>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</si>
  <si>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</si>
  <si>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</si>
  <si>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</si>
  <si>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</si>
  <si>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</si>
  <si>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</si>
  <si>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</si>
  <si>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</si>
  <si>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</si>
  <si>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</si>
  <si>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</si>
  <si>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</si>
  <si>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</si>
  <si>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</si>
  <si>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</si>
  <si>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</si>
  <si>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</si>
  <si>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</si>
  <si>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</si>
  <si>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</si>
  <si>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</si>
  <si>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</si>
  <si>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</si>
  <si>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</si>
  <si>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</si>
  <si>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</si>
  <si>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</si>
  <si>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</si>
  <si>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</si>
  <si>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</si>
  <si>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</si>
  <si>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</si>
  <si>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</si>
  <si>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</si>
  <si>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</si>
  <si>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</si>
  <si>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</si>
  <si>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</si>
  <si>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</si>
  <si>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</si>
  <si>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</si>
  <si>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</si>
  <si>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</si>
  <si>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</si>
  <si>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</si>
  <si>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</si>
  <si>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</si>
  <si>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</si>
  <si>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</si>
  <si>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</si>
  <si>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</si>
  <si>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</si>
  <si>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</si>
  <si>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</si>
  <si>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</si>
  <si>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</si>
  <si>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</si>
  <si>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</si>
  <si>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</si>
  <si>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</si>
  <si>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</si>
  <si>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</si>
  <si>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</si>
  <si>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</si>
  <si>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</si>
  <si>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</si>
  <si>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</si>
  <si>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</si>
  <si>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</si>
  <si>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</si>
  <si>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</si>
  <si>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</si>
  <si>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</si>
  <si>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</si>
  <si>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</si>
  <si>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</si>
  <si>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</si>
  <si>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</si>
  <si>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</si>
  <si>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</si>
  <si>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</si>
  <si>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</si>
  <si>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</si>
  <si>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</si>
  <si>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</si>
  <si>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</si>
  <si>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</si>
  <si>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</si>
  <si>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</si>
  <si>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</si>
  <si>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</si>
  <si>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</si>
  <si>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</si>
  <si>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</si>
  <si>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</si>
  <si>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</si>
  <si>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</si>
  <si>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</si>
  <si>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</si>
  <si>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</si>
  <si>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</si>
  <si>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</si>
  <si>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</si>
  <si>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</si>
  <si>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</si>
  <si>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</si>
  <si>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</si>
  <si>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</si>
  <si>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</si>
  <si>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</si>
  <si>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</si>
  <si>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</si>
  <si>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</si>
  <si>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</si>
  <si>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</si>
  <si>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</si>
  <si>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</si>
  <si>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</si>
  <si>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</si>
  <si>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</si>
  <si>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</si>
  <si>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</si>
  <si>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</si>
  <si>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</si>
  <si>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</si>
  <si>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</si>
  <si>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</si>
  <si>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</si>
  <si>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</si>
  <si>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</si>
  <si>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</si>
  <si>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</si>
  <si>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</si>
  <si>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</si>
  <si>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</si>
  <si>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</si>
  <si>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</si>
  <si>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</si>
  <si>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</si>
  <si>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</si>
  <si>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</si>
  <si>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</si>
  <si>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</si>
  <si>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</si>
  <si>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</si>
  <si>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</si>
  <si>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</si>
  <si>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</si>
  <si>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</si>
  <si>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</si>
  <si>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</si>
  <si>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</si>
  <si>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</si>
  <si>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</si>
  <si>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</si>
  <si>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</si>
  <si>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</si>
  <si>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</si>
  <si>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</si>
  <si>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</si>
  <si>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</si>
  <si>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</si>
  <si>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</si>
  <si>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</si>
  <si>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</si>
  <si>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</si>
  <si>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</si>
  <si>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</si>
  <si>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</si>
  <si>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</si>
  <si>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</si>
  <si>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</si>
  <si>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</si>
  <si>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</si>
  <si>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</si>
  <si>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</si>
  <si>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</si>
  <si>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</si>
  <si>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</si>
  <si>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</si>
  <si>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</si>
  <si>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</si>
  <si>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</si>
  <si>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</si>
  <si>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</si>
  <si>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</si>
  <si>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</si>
  <si>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</si>
  <si>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</si>
  <si>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</si>
  <si>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</si>
  <si>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</si>
  <si>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</si>
  <si>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</si>
  <si>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</si>
  <si>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</si>
  <si>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</si>
  <si>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</si>
  <si>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</si>
  <si>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</si>
  <si>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</si>
  <si>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</si>
  <si>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</si>
  <si>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</si>
  <si>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</si>
  <si>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</si>
  <si>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</si>
  <si>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</si>
  <si>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</si>
  <si>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</si>
  <si>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</si>
  <si>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</si>
  <si>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</si>
  <si>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</si>
  <si>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</si>
  <si>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</si>
  <si>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</si>
  <si>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</si>
  <si>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</si>
  <si>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</si>
  <si>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</si>
  <si>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</si>
  <si>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</si>
  <si>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</si>
  <si>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</si>
  <si>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</si>
  <si>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</si>
  <si>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</si>
  <si>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</si>
  <si>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</si>
  <si>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</si>
  <si>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</si>
  <si>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</si>
  <si>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</si>
  <si>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</si>
  <si>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</si>
  <si>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</si>
  <si>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</si>
  <si>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</si>
  <si>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</si>
  <si>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</si>
  <si>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</si>
  <si>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</si>
  <si>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</si>
  <si>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</si>
  <si>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</si>
  <si>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</si>
  <si>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</si>
  <si>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</si>
  <si>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</si>
  <si>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</si>
  <si>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</si>
  <si>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</si>
  <si>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</si>
  <si>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</si>
  <si>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</si>
  <si>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</si>
  <si>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</si>
  <si>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</si>
  <si>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</si>
  <si>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</si>
  <si>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</si>
  <si>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</si>
  <si>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</si>
  <si>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</si>
  <si>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</si>
  <si>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</si>
  <si>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</si>
  <si>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</si>
  <si>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</si>
  <si>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</si>
  <si>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</si>
  <si>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</si>
  <si>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</si>
  <si>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</si>
  <si>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</si>
  <si>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</si>
  <si>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</si>
  <si>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</si>
  <si>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</si>
  <si>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</si>
  <si>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</si>
  <si>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</si>
  <si>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</si>
  <si>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</si>
  <si>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</si>
  <si>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</si>
  <si>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</si>
  <si>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</si>
  <si>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</si>
  <si>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</si>
  <si>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</si>
  <si>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</si>
  <si>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</si>
  <si>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</si>
  <si>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</si>
  <si>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</si>
  <si>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</si>
  <si>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</si>
  <si>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</si>
  <si>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</si>
  <si>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</si>
  <si>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</si>
  <si>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</si>
  <si>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</si>
  <si>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</si>
  <si>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</si>
  <si>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</si>
  <si>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</si>
  <si>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</si>
  <si>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</si>
  <si>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</si>
  <si>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</si>
  <si>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</si>
  <si>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</si>
  <si>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</si>
  <si>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</si>
  <si>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</si>
  <si>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</si>
  <si>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</si>
  <si>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</si>
  <si>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</si>
  <si>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</si>
  <si>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</si>
  <si>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</si>
  <si>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</si>
  <si>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</si>
  <si>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</si>
  <si>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</si>
  <si>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</si>
  <si>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</si>
  <si>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</si>
  <si>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</si>
  <si>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</si>
  <si>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</si>
  <si>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</si>
  <si>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</si>
  <si>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</si>
  <si>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</si>
  <si>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</si>
  <si>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</si>
  <si>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</si>
  <si>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</si>
  <si>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</si>
  <si>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</si>
  <si>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</si>
  <si>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</si>
  <si>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</si>
  <si>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</si>
  <si>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</si>
  <si>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</si>
  <si>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</si>
  <si>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</si>
  <si>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</si>
  <si>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</si>
  <si>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</si>
  <si>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</si>
  <si>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</si>
  <si>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</si>
  <si>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</si>
  <si>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</si>
  <si>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</si>
  <si>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</si>
  <si>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</si>
  <si>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</si>
  <si>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</si>
  <si>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</si>
  <si>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</si>
  <si>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</si>
  <si>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</si>
  <si>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</si>
  <si>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</si>
  <si>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</si>
  <si>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</si>
  <si>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</si>
  <si>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</si>
  <si>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</si>
  <si>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</si>
  <si>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</si>
  <si>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</si>
  <si>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</si>
  <si>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</si>
  <si>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</si>
  <si>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</si>
  <si>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</si>
  <si>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</si>
  <si>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</si>
  <si>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</si>
  <si>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</si>
  <si>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</si>
  <si>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</si>
  <si>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</si>
  <si>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</si>
  <si>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</si>
  <si>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</si>
  <si>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</si>
  <si>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</si>
  <si>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</si>
  <si>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</si>
  <si>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</si>
  <si>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</si>
  <si>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</si>
  <si>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</si>
  <si>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</si>
  <si>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</si>
  <si>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</si>
  <si>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</si>
  <si>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</si>
  <si>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</si>
  <si>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</si>
  <si>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</si>
  <si>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</si>
  <si>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</si>
  <si>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</si>
  <si>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</si>
  <si>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</si>
  <si>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</si>
  <si>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</si>
  <si>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</si>
  <si>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</si>
  <si>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</si>
  <si>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</si>
  <si>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</si>
  <si>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</si>
  <si>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</si>
  <si>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</si>
  <si>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</si>
  <si>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</si>
  <si>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</si>
  <si>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</si>
  <si>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</si>
  <si>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</si>
  <si>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</si>
  <si>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</si>
  <si>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</si>
  <si>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</si>
  <si>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</si>
  <si>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</si>
  <si>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</si>
  <si>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</si>
  <si>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</si>
  <si>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</si>
  <si>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</si>
  <si>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</si>
  <si>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</si>
  <si>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</si>
  <si>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</si>
  <si>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</si>
  <si>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</si>
  <si>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</si>
  <si>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</si>
  <si>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</si>
  <si>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</si>
  <si>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</si>
  <si>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</si>
  <si>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</si>
  <si>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</si>
  <si>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</si>
  <si>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</si>
  <si>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</si>
  <si>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</si>
  <si>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</si>
  <si>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</si>
  <si>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</si>
  <si>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</si>
  <si>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</si>
  <si>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</si>
  <si>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</si>
  <si>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</si>
  <si>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</si>
  <si>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</si>
  <si>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</si>
  <si>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</si>
  <si>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</si>
  <si>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</si>
  <si>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</si>
  <si>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</si>
  <si>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</si>
  <si>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</si>
  <si>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</si>
  <si>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</si>
  <si>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</si>
  <si>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</si>
  <si>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</si>
  <si>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</si>
  <si>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</si>
  <si>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</si>
  <si>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</si>
  <si>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</si>
  <si>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</si>
  <si>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</si>
  <si>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</si>
  <si>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</si>
  <si>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</si>
  <si>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</si>
  <si>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</si>
  <si>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</si>
  <si>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</si>
  <si>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</si>
  <si>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</si>
  <si>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</si>
  <si>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</si>
  <si>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</si>
  <si>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</si>
  <si>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</si>
  <si>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</si>
  <si>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</si>
  <si>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</si>
  <si>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</si>
  <si>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</si>
  <si>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</si>
  <si>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</si>
  <si>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</si>
  <si>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</si>
  <si>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</si>
  <si>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</si>
  <si>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</si>
  <si>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</si>
  <si>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</si>
  <si>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</si>
  <si>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</si>
  <si>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</si>
  <si>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</si>
  <si>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</si>
  <si>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</si>
  <si>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</si>
  <si>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</si>
  <si>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</si>
  <si>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</si>
  <si>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</si>
  <si>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</si>
  <si>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</si>
  <si>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</si>
  <si>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</si>
  <si>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</si>
  <si>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</si>
  <si>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</si>
  <si>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</si>
  <si>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</si>
  <si>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</si>
  <si>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</si>
  <si>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</si>
  <si>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</si>
  <si>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</si>
  <si>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</si>
  <si>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</si>
  <si>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</si>
  <si>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</si>
  <si>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</si>
  <si>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</si>
  <si>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</si>
  <si>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</si>
  <si>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</si>
  <si>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</si>
  <si>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</si>
  <si>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</si>
  <si>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</si>
  <si>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</si>
  <si>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</si>
  <si>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</si>
  <si>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</si>
  <si>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</si>
  <si>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</si>
  <si>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</si>
  <si>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</si>
  <si>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</si>
  <si>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</si>
  <si>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</si>
  <si>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</si>
  <si>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</si>
  <si>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</si>
  <si>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</si>
  <si>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</si>
  <si>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</si>
  <si>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</si>
  <si>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</si>
  <si>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</si>
  <si>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</si>
  <si>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</si>
  <si>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</si>
  <si>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</si>
  <si>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</si>
  <si>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</si>
  <si>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</si>
  <si>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</si>
  <si>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</si>
  <si>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</si>
  <si>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</si>
  <si>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</si>
  <si>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</si>
  <si>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</si>
  <si>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</si>
  <si>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</si>
  <si>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</si>
  <si>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</si>
  <si>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</si>
  <si>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</si>
  <si>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</si>
  <si>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</si>
  <si>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</si>
  <si>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</si>
  <si>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</si>
  <si>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</si>
  <si>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</si>
  <si>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</si>
  <si>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</si>
  <si>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</si>
  <si>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</si>
  <si>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</si>
  <si>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</si>
  <si>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</si>
  <si>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</si>
  <si>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</si>
  <si>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</si>
  <si>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</si>
  <si>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</si>
  <si>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</si>
  <si>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</si>
  <si>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</si>
  <si>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</si>
  <si>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</si>
  <si>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</si>
  <si>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</si>
  <si>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</si>
  <si>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</si>
  <si>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</si>
  <si>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</si>
  <si>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</si>
  <si>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</si>
  <si>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</si>
  <si>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</si>
  <si>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</si>
  <si>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</si>
  <si>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</si>
  <si>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</si>
  <si>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</si>
  <si>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</si>
  <si>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</si>
  <si>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</si>
  <si>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</si>
  <si>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</si>
  <si>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</si>
  <si>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</si>
  <si>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</si>
  <si>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</si>
  <si>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</si>
  <si>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</si>
  <si>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</si>
  <si>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</si>
  <si>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</si>
  <si>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</si>
  <si>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</si>
  <si>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</si>
  <si>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</si>
  <si>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</si>
  <si>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</si>
  <si>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</si>
  <si>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</si>
  <si>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</si>
  <si>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</si>
  <si>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</si>
  <si>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</si>
  <si>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</si>
  <si>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</si>
  <si>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</si>
  <si>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</si>
  <si>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</si>
  <si>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</si>
  <si>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</si>
  <si>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</si>
  <si>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</si>
  <si>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</si>
  <si>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</si>
  <si>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</si>
  <si>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</si>
  <si>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</si>
  <si>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</si>
  <si>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</si>
  <si>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</si>
  <si>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</si>
  <si>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</si>
  <si>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</si>
  <si>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</si>
  <si>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</si>
  <si>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</si>
  <si>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</si>
  <si>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</si>
  <si>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</si>
  <si>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</si>
  <si>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</si>
  <si>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</si>
  <si>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</si>
  <si>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</si>
  <si>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</si>
  <si>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</si>
  <si>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</si>
  <si>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</si>
  <si>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</si>
  <si>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</si>
  <si>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</si>
  <si>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</si>
  <si>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</si>
  <si>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</si>
  <si>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</si>
  <si>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</si>
  <si>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</si>
  <si>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</si>
  <si>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</si>
  <si>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</si>
  <si>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</si>
  <si>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</si>
  <si>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</si>
  <si>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</si>
  <si>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</si>
  <si>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</si>
  <si>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</si>
  <si>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</si>
  <si>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</si>
  <si>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</si>
  <si>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</si>
  <si>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</si>
  <si>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</si>
  <si>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</si>
  <si>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</si>
  <si>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</si>
  <si>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</si>
  <si>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</si>
  <si>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</si>
  <si>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</si>
  <si>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</si>
  <si>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</si>
  <si>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</si>
  <si>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</si>
  <si>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</si>
  <si>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</si>
  <si>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</si>
  <si>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</si>
  <si>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</si>
  <si>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</si>
  <si>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</si>
  <si>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</si>
  <si>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</si>
  <si>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</si>
  <si>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</si>
  <si>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</si>
  <si>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</si>
  <si>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</si>
  <si>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</si>
  <si>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</si>
  <si>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</si>
  <si>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</si>
  <si>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</si>
  <si>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</si>
  <si>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</si>
  <si>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</si>
  <si>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</si>
  <si>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</si>
  <si>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</si>
  <si>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</si>
  <si>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</si>
  <si>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</si>
  <si>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</si>
  <si>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</si>
  <si>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</si>
  <si>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</si>
  <si>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</si>
  <si>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</si>
  <si>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</si>
  <si>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</si>
  <si>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</si>
  <si>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</si>
  <si>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</si>
  <si>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</si>
  <si>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</si>
  <si>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</si>
  <si>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</si>
  <si>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</si>
  <si>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</si>
  <si>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</si>
  <si>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</si>
  <si>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</si>
  <si>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</si>
  <si>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</si>
  <si>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</si>
  <si>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</si>
  <si>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</si>
  <si>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</si>
  <si>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</si>
  <si>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</si>
  <si>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</si>
  <si>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</si>
  <si>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</si>
  <si>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</si>
  <si>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</si>
  <si>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</si>
  <si>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</si>
  <si>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</si>
  <si>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</si>
  <si>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</si>
  <si>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</si>
  <si>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</si>
  <si>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</si>
  <si>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</si>
  <si>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</si>
  <si>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</si>
  <si>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</si>
  <si>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</si>
  <si>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</si>
  <si>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</si>
  <si>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</si>
  <si>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</si>
  <si>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</si>
  <si>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</si>
  <si>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</si>
  <si>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</si>
  <si>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</si>
  <si>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</si>
  <si>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</si>
  <si>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</si>
  <si>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</si>
  <si>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</si>
  <si>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</si>
  <si>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</si>
  <si>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</si>
  <si>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</si>
  <si>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</si>
  <si>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</si>
  <si>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</si>
  <si>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</si>
  <si>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</si>
  <si>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</si>
  <si>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</si>
  <si>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</si>
  <si>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</si>
  <si>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</si>
  <si>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</si>
  <si>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</si>
  <si>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</si>
  <si>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</si>
  <si>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</si>
  <si>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</si>
  <si>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</si>
  <si>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</si>
  <si>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</si>
  <si>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</si>
  <si>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</si>
  <si>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</si>
  <si>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</si>
  <si>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</si>
  <si>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</si>
  <si>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</si>
  <si>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</si>
  <si>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</si>
  <si>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</si>
  <si>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</si>
  <si>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</si>
  <si>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</si>
  <si>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</si>
  <si>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</si>
  <si>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</si>
  <si>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</si>
  <si>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</si>
  <si>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</si>
  <si>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</si>
  <si>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</si>
  <si>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</si>
  <si>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</si>
  <si>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</si>
  <si>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</si>
  <si>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</si>
  <si>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</si>
  <si>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</si>
  <si>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</si>
  <si>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</si>
  <si>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</si>
  <si>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</si>
  <si>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</si>
  <si>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</si>
  <si>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</si>
  <si>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</si>
  <si>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</si>
  <si>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</si>
  <si>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</si>
  <si>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</si>
  <si>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</si>
  <si>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</si>
  <si>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</si>
  <si>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</si>
  <si>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</si>
  <si>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</si>
  <si>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</si>
  <si>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</si>
  <si>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</si>
  <si>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</si>
  <si>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</si>
  <si>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</si>
  <si>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</si>
  <si>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</si>
  <si>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</si>
  <si>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</si>
  <si>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</si>
  <si>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</si>
  <si>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</si>
  <si>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</si>
  <si>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</si>
  <si>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</si>
  <si>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</si>
  <si>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</si>
  <si>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</si>
  <si>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</si>
  <si>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</si>
  <si>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</si>
  <si>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</si>
  <si>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</si>
  <si>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</si>
  <si>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</si>
  <si>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</si>
  <si>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</si>
  <si>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</si>
  <si>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</si>
  <si>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</si>
  <si>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</si>
  <si>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</si>
  <si>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</si>
  <si>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</si>
  <si>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</si>
  <si>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</si>
  <si>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</si>
  <si>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</si>
  <si>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</si>
  <si>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</si>
  <si>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</si>
  <si>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</si>
  <si>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</si>
  <si>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</si>
  <si>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</si>
  <si>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</si>
  <si>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</si>
  <si>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</si>
  <si>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</si>
  <si>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</si>
  <si>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</si>
  <si>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</si>
  <si>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</si>
  <si>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</si>
  <si>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</si>
  <si>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</si>
  <si>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</si>
  <si>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</si>
  <si>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</si>
  <si>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</si>
  <si>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</si>
  <si>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</si>
  <si>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</si>
  <si>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</si>
  <si>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</si>
  <si>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</si>
  <si>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</si>
  <si>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</si>
  <si>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</si>
  <si>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</si>
  <si>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</si>
  <si>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</si>
  <si>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</si>
  <si>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</si>
  <si>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</si>
  <si>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</si>
  <si>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</si>
  <si>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</si>
  <si>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</si>
  <si>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</si>
  <si>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</si>
  <si>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</si>
  <si>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</si>
  <si>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</si>
  <si>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</si>
  <si>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</si>
  <si>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</si>
  <si>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</si>
  <si>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</si>
  <si>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</si>
  <si>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</si>
  <si>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</si>
  <si>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</si>
  <si>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</si>
  <si>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</si>
  <si>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</si>
  <si>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</si>
  <si>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</si>
  <si>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</si>
  <si>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</si>
  <si>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</si>
  <si>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</si>
  <si>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</si>
  <si>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</si>
  <si>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</si>
  <si>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</si>
  <si>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</si>
  <si>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</si>
  <si>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</si>
  <si>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</si>
  <si>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</si>
  <si>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</si>
  <si>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</si>
  <si>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</si>
  <si>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</si>
  <si>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</si>
  <si>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</si>
  <si>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</si>
  <si>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</si>
  <si>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</si>
  <si>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</si>
  <si>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</si>
  <si>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</si>
  <si>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</si>
  <si>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</si>
  <si>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</si>
  <si>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</si>
  <si>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</si>
  <si>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</si>
  <si>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</si>
  <si>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</si>
  <si>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</si>
  <si>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</si>
  <si>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</si>
  <si>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</si>
  <si>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</si>
  <si>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</si>
  <si>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</si>
  <si>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</si>
  <si>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</si>
  <si>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</si>
  <si>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</si>
  <si>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</si>
  <si>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</si>
  <si>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</si>
  <si>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</si>
  <si>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</si>
  <si>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</si>
  <si>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</si>
  <si>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</si>
  <si>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</si>
  <si>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</si>
  <si>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</si>
  <si>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</si>
  <si>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</si>
  <si>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</si>
  <si>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</si>
  <si>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</si>
  <si>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</si>
  <si>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</si>
  <si>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</si>
  <si>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</si>
  <si>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</si>
  <si>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</si>
  <si>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</si>
  <si>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</si>
  <si>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</si>
  <si>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</si>
  <si>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</si>
  <si>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</si>
  <si>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</si>
  <si>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</si>
  <si>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</si>
  <si>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</si>
  <si>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</si>
  <si>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</si>
  <si>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</si>
  <si>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</si>
  <si>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</si>
  <si>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</si>
  <si>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</si>
  <si>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</si>
  <si>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</si>
  <si>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</si>
  <si>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</si>
  <si>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</si>
  <si>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</si>
  <si>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</si>
  <si>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</si>
  <si>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</si>
  <si>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</si>
  <si>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</si>
  <si>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</si>
  <si>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</si>
  <si>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</si>
  <si>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</si>
  <si>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</si>
  <si>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</si>
  <si>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</si>
  <si>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</si>
  <si>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</si>
  <si>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</si>
  <si>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</si>
  <si>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</si>
  <si>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</si>
  <si>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</si>
  <si>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</si>
  <si>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</si>
  <si>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</si>
  <si>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</si>
  <si>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</si>
  <si>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</si>
  <si>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</si>
  <si>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</si>
  <si>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</si>
  <si>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</si>
  <si>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</si>
  <si>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</si>
  <si>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</si>
  <si>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</si>
  <si>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</si>
  <si>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</si>
  <si>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</si>
  <si>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</si>
  <si>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</si>
  <si>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</si>
  <si>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</si>
  <si>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</si>
  <si>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</si>
  <si>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</si>
  <si>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</si>
  <si>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</si>
  <si>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</si>
  <si>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</si>
  <si>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</si>
  <si>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</si>
  <si>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</si>
  <si>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</si>
  <si>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</si>
  <si>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</si>
  <si>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</si>
  <si>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</si>
  <si>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</si>
  <si>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</si>
  <si>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</si>
  <si>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</si>
  <si>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</si>
  <si>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</si>
  <si>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</si>
  <si>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</si>
  <si>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</si>
  <si>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</si>
  <si>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</si>
  <si>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</si>
  <si>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</si>
  <si>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</si>
  <si>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</si>
  <si>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</si>
  <si>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</si>
  <si>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</si>
  <si>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</si>
  <si>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</si>
  <si>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</si>
  <si>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</si>
  <si>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</si>
  <si>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</si>
  <si>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</si>
  <si>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</si>
  <si>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</si>
  <si>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</si>
  <si>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</si>
  <si>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</si>
  <si>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</si>
  <si>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</si>
  <si>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</si>
  <si>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</si>
  <si>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</si>
  <si>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</si>
  <si>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</si>
  <si>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</si>
  <si>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</si>
  <si>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</si>
  <si>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</si>
  <si>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</si>
  <si>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</si>
  <si>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</si>
  <si>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</si>
  <si>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</si>
  <si>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</si>
  <si>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</si>
  <si>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</si>
  <si>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</si>
  <si>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</si>
  <si>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</si>
  <si>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</si>
  <si>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</si>
  <si>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</si>
  <si>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</si>
  <si>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</si>
  <si>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</si>
  <si>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</si>
  <si>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</si>
  <si>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</si>
  <si>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</si>
  <si>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</si>
  <si>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</si>
  <si>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</si>
  <si>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</si>
  <si>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</si>
  <si>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</si>
  <si>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</si>
  <si>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</si>
  <si>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</si>
  <si>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</si>
  <si>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</si>
  <si>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</si>
  <si>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</si>
  <si>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</si>
  <si>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</si>
  <si>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</si>
  <si>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</si>
  <si>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</si>
  <si>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</si>
  <si>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</si>
  <si>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</si>
  <si>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</si>
  <si>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</si>
  <si>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</si>
  <si>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</si>
  <si>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</si>
  <si>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</si>
  <si>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</si>
  <si>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</si>
  <si>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</si>
  <si>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</si>
  <si>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</si>
  <si>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</si>
  <si>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</si>
  <si>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</si>
  <si>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</si>
  <si>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</si>
  <si>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</si>
  <si>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</si>
  <si>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</si>
  <si>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</si>
  <si>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</si>
  <si>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</si>
  <si>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</si>
  <si>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</si>
  <si>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</si>
  <si>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</si>
  <si>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</si>
  <si>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</si>
  <si>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</si>
  <si>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</si>
  <si>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</si>
  <si>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</si>
  <si>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</si>
  <si>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</si>
  <si>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</si>
  <si>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</si>
  <si>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</si>
  <si>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</si>
  <si>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</si>
  <si>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</si>
  <si>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</si>
  <si>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</si>
  <si>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</si>
  <si>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</si>
  <si>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</si>
  <si>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</si>
  <si>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</si>
  <si>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</si>
  <si>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</si>
  <si>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</si>
  <si>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</si>
  <si>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</si>
  <si>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</si>
  <si>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</si>
  <si>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</si>
  <si>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</si>
  <si>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</si>
  <si>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</si>
  <si>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</si>
  <si>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</si>
  <si>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</si>
  <si>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</si>
  <si>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</si>
  <si>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</si>
  <si>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</si>
  <si>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</si>
  <si>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</si>
  <si>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</si>
  <si>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</si>
  <si>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</si>
  <si>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</si>
  <si>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</si>
  <si>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</si>
  <si>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</si>
  <si>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</si>
  <si>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</si>
  <si>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</si>
  <si>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</si>
  <si>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</si>
  <si>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</si>
  <si>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</si>
  <si>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</si>
  <si>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</si>
  <si>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</si>
  <si>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</si>
  <si>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</si>
  <si>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</si>
  <si>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</si>
  <si>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</si>
  <si>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</si>
  <si>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</si>
  <si>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</si>
  <si>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</si>
  <si>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</si>
  <si>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</si>
  <si>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</si>
  <si>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</si>
  <si>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</si>
  <si>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</si>
  <si>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</si>
  <si>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</si>
  <si>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</si>
  <si>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</si>
  <si>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</si>
  <si>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</si>
  <si>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</si>
  <si>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</si>
  <si>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</si>
  <si>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</si>
  <si>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</si>
  <si>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</si>
  <si>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</si>
  <si>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</si>
  <si>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</si>
  <si>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</si>
  <si>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</si>
  <si>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</si>
  <si>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</si>
  <si>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</si>
  <si>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</si>
  <si>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</si>
  <si>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</si>
  <si>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</si>
  <si>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</si>
  <si>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</si>
  <si>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</si>
  <si>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</si>
  <si>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</si>
  <si>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</si>
  <si>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</si>
  <si>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</si>
  <si>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</si>
  <si>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</si>
  <si>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</si>
  <si>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</si>
  <si>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</si>
  <si>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</si>
  <si>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</si>
  <si>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</si>
  <si>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</si>
  <si>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</si>
  <si>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</si>
  <si>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</si>
  <si>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</si>
  <si>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</si>
  <si>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</si>
  <si>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</si>
  <si>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</si>
  <si>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</si>
  <si>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</si>
  <si>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</si>
  <si>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</si>
  <si>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</si>
  <si>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</si>
  <si>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</si>
  <si>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</si>
  <si>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</si>
  <si>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</si>
  <si>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</si>
  <si>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</si>
  <si>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</si>
  <si>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</si>
  <si>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</si>
  <si>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</si>
  <si>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</si>
  <si>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</si>
  <si>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</si>
  <si>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</si>
  <si>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</si>
  <si>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</si>
  <si>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</si>
  <si>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</si>
  <si>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</si>
  <si>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</si>
  <si>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</si>
  <si>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</si>
  <si>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</si>
  <si>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</si>
  <si>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</si>
  <si>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</si>
  <si>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</si>
  <si>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</si>
  <si>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</si>
  <si>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</si>
  <si>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</si>
  <si>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</si>
  <si>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</si>
  <si>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</si>
  <si>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</si>
  <si>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</si>
  <si>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</si>
  <si>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</si>
  <si>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</si>
  <si>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</si>
  <si>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</si>
  <si>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</si>
  <si>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</si>
  <si>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</si>
  <si>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</si>
  <si>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</si>
  <si>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</si>
  <si>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</si>
  <si>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</si>
  <si>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</si>
  <si>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</si>
  <si>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</si>
  <si>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</si>
  <si>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</si>
  <si>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</si>
  <si>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</si>
  <si>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</si>
  <si>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</si>
  <si>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</si>
  <si>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</si>
  <si>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</si>
  <si>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</si>
  <si>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</si>
  <si>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</si>
  <si>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</si>
  <si>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</si>
  <si>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</si>
  <si>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</si>
  <si>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</si>
  <si>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</si>
  <si>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</si>
  <si>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</si>
  <si>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</si>
  <si>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</si>
  <si>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</si>
  <si>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</si>
  <si>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</si>
  <si>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</si>
  <si>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</si>
  <si>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</si>
  <si>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</si>
  <si>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</si>
  <si>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</si>
  <si>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</si>
  <si>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</si>
  <si>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</si>
  <si>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</si>
  <si>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</si>
  <si>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</si>
  <si>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</si>
  <si>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</si>
  <si>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</si>
  <si>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</si>
  <si>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</si>
  <si>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</si>
  <si>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</si>
  <si>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</si>
  <si>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</si>
  <si>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</si>
  <si>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</si>
  <si>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</si>
  <si>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</si>
  <si>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</si>
  <si>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</si>
  <si>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</si>
  <si>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</si>
  <si>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</si>
  <si>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</si>
  <si>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</si>
  <si>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</si>
  <si>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</si>
  <si>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</si>
  <si>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</si>
  <si>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</si>
  <si>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</si>
  <si>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</si>
  <si>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</si>
  <si>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</si>
  <si>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</si>
  <si>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</si>
  <si>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</si>
  <si>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</si>
  <si>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</si>
  <si>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</si>
  <si>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</si>
  <si>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</si>
  <si>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</si>
  <si>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</si>
  <si>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</si>
  <si>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</si>
  <si>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</si>
  <si>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</si>
  <si>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</si>
  <si>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</si>
  <si>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</si>
  <si>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</si>
  <si>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</si>
  <si>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</si>
  <si>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</si>
  <si>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</si>
  <si>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</si>
  <si>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</si>
  <si>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</si>
  <si>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</si>
  <si>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</si>
  <si>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</si>
  <si>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</si>
  <si>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</si>
  <si>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</si>
  <si>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</si>
  <si>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</si>
  <si>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</si>
  <si>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</si>
  <si>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</si>
  <si>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</si>
  <si>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</si>
  <si>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</si>
  <si>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</si>
  <si>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</si>
  <si>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</si>
  <si>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</si>
  <si>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</si>
  <si>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</si>
  <si>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</si>
  <si>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</si>
  <si>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</si>
  <si>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</si>
  <si>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</si>
  <si>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</si>
  <si>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</si>
  <si>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</si>
  <si>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</si>
  <si>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</si>
  <si>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</si>
  <si>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</si>
  <si>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</si>
  <si>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</si>
  <si>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</si>
  <si>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</si>
  <si>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</si>
  <si>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</si>
  <si>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</si>
  <si>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</si>
  <si>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</si>
  <si>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</si>
  <si>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</si>
  <si>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</si>
  <si>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</si>
  <si>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</si>
  <si>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</si>
  <si>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</si>
  <si>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</si>
  <si>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</si>
  <si>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</si>
  <si>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</si>
  <si>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</si>
  <si>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</si>
  <si>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</si>
  <si>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</si>
  <si>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</si>
  <si>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</si>
  <si>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</si>
  <si>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</si>
  <si>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</si>
  <si>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</si>
  <si>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</si>
  <si>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</si>
  <si>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</si>
  <si>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</si>
  <si>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</si>
  <si>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</si>
  <si>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</si>
  <si>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</si>
  <si>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</si>
  <si>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</si>
  <si>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</si>
  <si>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</si>
  <si>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</si>
  <si>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</si>
  <si>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</si>
  <si>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</si>
  <si>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</si>
  <si>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</si>
  <si>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</si>
  <si>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</si>
  <si>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</si>
  <si>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</si>
  <si>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</si>
  <si>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</si>
  <si>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</si>
  <si>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</si>
  <si>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</si>
  <si>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</si>
  <si>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</si>
  <si>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</si>
  <si>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</si>
  <si>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</si>
  <si>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</si>
  <si>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</si>
  <si>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</si>
  <si>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</si>
  <si>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</si>
  <si>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</si>
  <si>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</si>
  <si>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</si>
  <si>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</si>
  <si>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</si>
  <si>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</si>
  <si>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</si>
  <si>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</si>
  <si>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</si>
  <si>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</si>
  <si>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</si>
  <si>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</si>
  <si>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</si>
  <si>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</si>
  <si>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</si>
  <si>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</si>
  <si>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</si>
  <si>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</si>
  <si>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</si>
  <si>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</si>
  <si>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</si>
  <si>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</si>
  <si>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</si>
  <si>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</si>
  <si>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</si>
  <si>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</si>
  <si>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</si>
  <si>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</si>
  <si>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</si>
  <si>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</si>
  <si>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</si>
  <si>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</si>
  <si>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</si>
  <si>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</si>
  <si>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</si>
  <si>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</si>
  <si>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</si>
  <si>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</si>
  <si>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</si>
  <si>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</si>
  <si>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</si>
  <si>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</si>
  <si>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</si>
  <si>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</si>
  <si>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</si>
  <si>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</si>
  <si>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</si>
  <si>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</si>
  <si>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</si>
  <si>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</si>
  <si>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</si>
  <si>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</si>
  <si>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</si>
  <si>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</si>
  <si>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</si>
  <si>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</si>
  <si>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</si>
  <si>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</si>
  <si>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</si>
  <si>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</si>
  <si>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</si>
  <si>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</si>
  <si>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</si>
  <si>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</si>
  <si>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</si>
  <si>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</si>
  <si>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</si>
  <si>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</si>
  <si>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</si>
  <si>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</si>
  <si>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</si>
  <si>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</si>
  <si>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</si>
  <si>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</si>
  <si>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</si>
  <si>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</si>
  <si>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</si>
  <si>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</si>
  <si>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</si>
  <si>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</si>
  <si>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</si>
  <si>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</si>
  <si>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</si>
  <si>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</si>
  <si>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</si>
  <si>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</si>
  <si>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</si>
  <si>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</si>
  <si>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</si>
  <si>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</si>
  <si>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</si>
  <si>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</si>
  <si>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</si>
  <si>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</si>
  <si>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</si>
  <si>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</si>
  <si>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</si>
  <si>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</si>
  <si>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</si>
  <si>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</si>
  <si>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</si>
  <si>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</si>
  <si>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</si>
  <si>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</si>
  <si>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</si>
  <si>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</si>
  <si>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</si>
  <si>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</si>
  <si>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</si>
  <si>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</si>
  <si>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</si>
  <si>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</si>
  <si>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</si>
  <si>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</si>
  <si>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</si>
  <si>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</si>
  <si>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</si>
  <si>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</si>
  <si>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</si>
  <si>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</si>
  <si>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</si>
  <si>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</si>
  <si>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</si>
  <si>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</si>
  <si>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</si>
  <si>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</si>
  <si>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</si>
  <si>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</si>
  <si>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</si>
  <si>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</si>
  <si>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</si>
  <si>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</si>
  <si>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</si>
  <si>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</si>
  <si>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</si>
  <si>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</si>
  <si>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</si>
  <si>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</si>
  <si>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</si>
  <si>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</si>
  <si>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</si>
  <si>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</si>
  <si>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</si>
  <si>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</si>
  <si>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</si>
  <si>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</si>
  <si>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</si>
  <si>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</si>
  <si>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</si>
  <si>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</si>
  <si>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</si>
  <si>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</si>
  <si>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</si>
  <si>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</si>
  <si>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</si>
  <si>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</si>
  <si>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</si>
  <si>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</si>
  <si>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</si>
  <si>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</si>
  <si>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</si>
  <si>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</si>
  <si>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</si>
  <si>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</si>
  <si>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</si>
  <si>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</si>
  <si>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</si>
  <si>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</si>
  <si>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</si>
  <si>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</si>
  <si>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</si>
  <si>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</si>
  <si>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</si>
  <si>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</si>
  <si>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</si>
  <si>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</si>
  <si>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</si>
  <si>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</si>
  <si>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</si>
  <si>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</si>
  <si>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</si>
  <si>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</si>
  <si>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</si>
  <si>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</si>
  <si>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</si>
  <si>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</si>
  <si>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</si>
  <si>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</si>
  <si>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</si>
  <si>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</si>
  <si>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</si>
  <si>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</si>
  <si>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</si>
  <si>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</si>
  <si>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</si>
  <si>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</si>
  <si>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</si>
  <si>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</si>
  <si>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</si>
  <si>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</si>
  <si>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</si>
  <si>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</si>
  <si>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</si>
  <si>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</si>
  <si>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</si>
  <si>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</si>
  <si>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</si>
  <si>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</si>
  <si>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</si>
  <si>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</si>
  <si>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</si>
  <si>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</si>
  <si>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</si>
  <si>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</si>
  <si>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</si>
  <si>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</si>
  <si>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</si>
  <si>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</si>
  <si>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</si>
  <si>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</si>
  <si>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</si>
  <si>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</si>
  <si>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</si>
  <si>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</si>
  <si>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</si>
  <si>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</si>
  <si>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</si>
  <si>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</si>
  <si>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</si>
  <si>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</si>
  <si>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</si>
  <si>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</si>
  <si>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</si>
  <si>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</si>
  <si>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</si>
  <si>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</si>
  <si>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</si>
  <si>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</si>
  <si>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</si>
  <si>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</si>
  <si>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</si>
  <si>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</si>
  <si>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</si>
  <si>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</si>
  <si>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</si>
  <si>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</si>
  <si>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</si>
  <si>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</si>
  <si>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</si>
  <si>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</si>
  <si>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</si>
  <si>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</si>
  <si>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</si>
  <si>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</si>
  <si>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</si>
  <si>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</si>
  <si>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</si>
  <si>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</si>
  <si>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</si>
  <si>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</si>
  <si>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</si>
  <si>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</si>
  <si>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</si>
  <si>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</si>
  <si>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</si>
  <si>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</si>
  <si>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</si>
  <si>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</si>
  <si>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</si>
  <si>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</si>
  <si>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</si>
  <si>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</si>
  <si>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</si>
  <si>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</si>
  <si>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</si>
  <si>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</si>
  <si>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</si>
  <si>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</si>
  <si>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</si>
  <si>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</si>
  <si>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</si>
  <si>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</si>
  <si>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</si>
  <si>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</si>
  <si>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</si>
  <si>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</si>
  <si>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</si>
  <si>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</si>
  <si>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</si>
  <si>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</si>
  <si>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</si>
  <si>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</si>
  <si>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</si>
  <si>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</si>
  <si>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</si>
  <si>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</si>
  <si>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</si>
  <si>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</si>
  <si>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</si>
  <si>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</si>
  <si>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</si>
  <si>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</si>
  <si>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</si>
  <si>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</si>
  <si>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</si>
  <si>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</si>
  <si>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</si>
  <si>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</si>
  <si>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</si>
  <si>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</si>
  <si>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</si>
  <si>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</si>
  <si>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</si>
  <si>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</si>
  <si>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</si>
  <si>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</si>
  <si>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</si>
  <si>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</si>
  <si>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</si>
  <si>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</si>
  <si>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</si>
  <si>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</si>
  <si>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</si>
  <si>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</si>
  <si>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</si>
  <si>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</si>
  <si>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</si>
  <si>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</si>
  <si>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</si>
  <si>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</si>
  <si>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</si>
  <si>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</si>
  <si>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</si>
  <si>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</si>
  <si>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</si>
  <si>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</si>
  <si>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</si>
  <si>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</si>
  <si>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</si>
  <si>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</si>
  <si>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</si>
  <si>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</si>
  <si>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</si>
  <si>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</si>
  <si>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</si>
  <si>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</si>
  <si>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</si>
  <si>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</si>
  <si>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</si>
  <si>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</si>
  <si>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</si>
  <si>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</si>
  <si>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</si>
  <si>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</si>
  <si>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</si>
  <si>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</si>
  <si>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</si>
  <si>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</si>
  <si>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</si>
  <si>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</si>
  <si>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</si>
  <si>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</si>
  <si>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</si>
  <si>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</si>
  <si>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</si>
  <si>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</si>
  <si>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</si>
  <si>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</si>
  <si>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</si>
  <si>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</si>
  <si>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</si>
  <si>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</si>
  <si>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</si>
  <si>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</si>
  <si>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</si>
  <si>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</si>
  <si>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</si>
  <si>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</si>
  <si>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</si>
  <si>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</si>
  <si>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</si>
  <si>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</si>
  <si>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</si>
  <si>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</si>
  <si>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</si>
  <si>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</si>
  <si>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</si>
  <si>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</si>
  <si>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</si>
  <si>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</si>
  <si>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</si>
  <si>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</si>
  <si>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</si>
  <si>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</si>
  <si>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</si>
  <si>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</si>
  <si>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</si>
  <si>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</si>
  <si>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</si>
  <si>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</si>
  <si>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</si>
  <si>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</si>
  <si>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</si>
  <si>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</si>
  <si>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</si>
  <si>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</si>
  <si>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</si>
  <si>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</si>
  <si>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</si>
  <si>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</si>
  <si>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</si>
  <si>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</si>
  <si>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</si>
  <si>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</si>
  <si>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</si>
  <si>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</si>
  <si>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</si>
  <si>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</si>
  <si>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</si>
  <si>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</si>
  <si>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</si>
  <si>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</si>
  <si>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</si>
  <si>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</si>
  <si>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</si>
  <si>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</si>
  <si>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</si>
  <si>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</si>
  <si>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</si>
  <si>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</si>
  <si>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</si>
  <si>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</si>
  <si>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</si>
  <si>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</si>
  <si>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</si>
  <si>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</si>
  <si>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</si>
  <si>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</si>
  <si>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</si>
  <si>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</si>
  <si>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</si>
  <si>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</si>
  <si>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</si>
  <si>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</si>
  <si>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</si>
  <si>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</si>
  <si>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</si>
  <si>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</si>
  <si>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</si>
  <si>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</si>
  <si>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</si>
  <si>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</si>
  <si>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</si>
  <si>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</si>
  <si>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</si>
  <si>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</si>
  <si>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</si>
  <si>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</si>
  <si>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</si>
  <si>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</si>
  <si>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</si>
  <si>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</si>
  <si>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</si>
  <si>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</si>
  <si>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</si>
  <si>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</si>
  <si>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</si>
  <si>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</si>
  <si>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</si>
  <si>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</si>
  <si>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</si>
  <si>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</si>
  <si>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</si>
  <si>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</si>
  <si>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</si>
  <si>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</si>
  <si>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</si>
  <si>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</si>
  <si>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</si>
  <si>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</si>
  <si>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</si>
  <si>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</si>
  <si>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</si>
  <si>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</si>
  <si>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</si>
  <si>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</si>
  <si>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</si>
  <si>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</si>
  <si>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</si>
  <si>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</si>
  <si>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</si>
  <si>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</si>
  <si>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</si>
  <si>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</si>
  <si>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</si>
  <si>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</si>
  <si>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</si>
  <si>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</si>
  <si>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</si>
  <si>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</si>
  <si>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</si>
  <si>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</si>
  <si>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</si>
  <si>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</si>
  <si>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</si>
  <si>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</si>
  <si>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</si>
  <si>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</si>
  <si>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</si>
  <si>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</si>
  <si>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</si>
  <si>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</si>
  <si>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</si>
  <si>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</si>
  <si>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</si>
  <si>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</si>
  <si>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</si>
  <si>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</si>
  <si>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</si>
  <si>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</si>
  <si>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</si>
  <si>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</si>
  <si>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</si>
  <si>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</si>
  <si>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</si>
  <si>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</si>
  <si>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</si>
  <si>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</si>
  <si>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</si>
  <si>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</si>
  <si>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</si>
  <si>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</si>
  <si>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</si>
  <si>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</si>
  <si>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</si>
  <si>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</si>
  <si>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</si>
  <si>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</si>
  <si>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</si>
  <si>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</si>
  <si>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</si>
  <si>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</si>
  <si>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</si>
  <si>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</si>
  <si>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</si>
  <si>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</si>
  <si>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</si>
  <si>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</si>
  <si>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</si>
  <si>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</si>
  <si>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</si>
  <si>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</si>
  <si>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</si>
  <si>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</si>
  <si>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</si>
  <si>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</si>
  <si>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</si>
  <si>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</si>
  <si>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</si>
  <si>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</si>
  <si>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</si>
  <si>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</si>
  <si>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</si>
  <si>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</si>
  <si>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</si>
  <si>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</si>
  <si>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</si>
  <si>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</si>
  <si>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</si>
  <si>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</si>
  <si>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</si>
  <si>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</si>
  <si>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</si>
  <si>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</si>
  <si>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</si>
  <si>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</si>
  <si>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</si>
  <si>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</si>
  <si>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</si>
  <si>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</si>
  <si>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</si>
  <si>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</si>
  <si>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</si>
  <si>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</si>
  <si>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</si>
  <si>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</si>
  <si>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</si>
  <si>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</si>
  <si>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</si>
  <si>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</si>
  <si>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</si>
  <si>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</si>
  <si>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</si>
  <si>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</si>
  <si>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</si>
  <si>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</si>
  <si>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</si>
  <si>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</si>
  <si>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</si>
  <si>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</si>
  <si>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</si>
  <si>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</si>
  <si>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</si>
  <si>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</si>
  <si>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</si>
  <si>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</si>
  <si>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</si>
  <si>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</si>
  <si>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</si>
  <si>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</si>
  <si>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</si>
  <si>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</si>
  <si>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</si>
  <si>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</si>
  <si>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</si>
  <si>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</si>
  <si>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</si>
  <si>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</si>
  <si>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</si>
  <si>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</si>
  <si>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</si>
  <si>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</si>
  <si>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</si>
  <si>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</si>
  <si>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</si>
  <si>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</si>
  <si>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</si>
  <si>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</si>
  <si>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</si>
  <si>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</si>
  <si>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</si>
  <si>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</si>
  <si>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</si>
  <si>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</si>
  <si>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</si>
  <si>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</si>
  <si>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</si>
  <si>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</si>
  <si>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</si>
  <si>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</si>
  <si>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</si>
  <si>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</si>
  <si>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</si>
  <si>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</si>
  <si>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</si>
  <si>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</si>
  <si>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</si>
  <si>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</si>
  <si>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</si>
  <si>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</si>
  <si>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</si>
  <si>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</si>
  <si>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</si>
  <si>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</si>
  <si>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</si>
  <si>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</si>
  <si>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</si>
  <si>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</si>
  <si>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</si>
  <si>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</si>
  <si>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</si>
  <si>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</si>
  <si>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</si>
  <si>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</si>
  <si>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</si>
  <si>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</si>
  <si>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</si>
  <si>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</si>
  <si>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</si>
  <si>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</si>
  <si>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</si>
  <si>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</si>
  <si>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</si>
  <si>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</si>
  <si>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</si>
  <si>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</si>
  <si>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</si>
  <si>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</si>
  <si>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</si>
  <si>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</si>
  <si>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</si>
  <si>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</si>
  <si>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</si>
  <si>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</si>
  <si>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</si>
  <si>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</si>
  <si>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</si>
  <si>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</si>
  <si>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</si>
  <si>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</si>
  <si>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</si>
  <si>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</si>
  <si>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</si>
  <si>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</si>
  <si>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</si>
  <si>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</si>
  <si>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</si>
  <si>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</si>
  <si>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</si>
  <si>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</si>
  <si>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</si>
  <si>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</si>
  <si>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</si>
  <si>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</si>
  <si>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</si>
  <si>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</si>
  <si>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</si>
  <si>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</si>
  <si>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</si>
  <si>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</si>
  <si>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</si>
  <si>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</si>
  <si>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</si>
  <si>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</si>
  <si>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</si>
  <si>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</si>
  <si>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</si>
  <si>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</si>
  <si>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</si>
  <si>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</si>
  <si>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</si>
  <si>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</si>
  <si>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</si>
  <si>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</si>
  <si>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</si>
  <si>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</si>
  <si>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</si>
  <si>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</si>
  <si>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</si>
  <si>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</si>
  <si>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</si>
  <si>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</si>
  <si>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</si>
  <si>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</si>
  <si>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</si>
  <si>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</si>
  <si>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</si>
  <si>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</si>
  <si>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</si>
  <si>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</si>
  <si>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</si>
  <si>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</si>
  <si>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</si>
  <si>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</si>
  <si>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</si>
  <si>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</si>
  <si>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</si>
  <si>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</si>
  <si>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</si>
  <si>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</si>
  <si>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</si>
  <si>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</si>
  <si>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</si>
  <si>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</si>
  <si>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</si>
  <si>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</si>
  <si>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</si>
  <si>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</si>
  <si>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</si>
  <si>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</si>
  <si>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</si>
  <si>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</si>
  <si>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</si>
  <si>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</si>
  <si>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</si>
  <si>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</si>
  <si>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</si>
  <si>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</si>
  <si>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</si>
  <si>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</si>
  <si>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</si>
  <si>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</si>
  <si>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</si>
  <si>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</si>
  <si>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</si>
  <si>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</si>
  <si>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</si>
  <si>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</si>
  <si>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</si>
  <si>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</si>
  <si>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</si>
  <si>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</si>
  <si>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</si>
  <si>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</si>
  <si>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</si>
  <si>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</si>
  <si>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</si>
  <si>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</si>
  <si>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</si>
  <si>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</si>
  <si>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</si>
  <si>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</si>
  <si>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</si>
  <si>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</si>
  <si>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</si>
  <si>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</si>
  <si>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</si>
  <si>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</si>
  <si>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</si>
  <si>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</si>
  <si>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</si>
  <si>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</si>
  <si>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</si>
  <si>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</si>
  <si>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</si>
  <si>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</si>
  <si>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</si>
  <si>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</si>
  <si>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</si>
  <si>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</si>
  <si>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</si>
  <si>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</si>
  <si>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</si>
  <si>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</si>
  <si>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</si>
  <si>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</si>
  <si>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</si>
  <si>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</si>
  <si>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</si>
  <si>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</si>
  <si>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</si>
  <si>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</si>
  <si>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</si>
  <si>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</si>
  <si>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</si>
  <si>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</si>
  <si>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</si>
  <si>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</si>
  <si>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</si>
  <si>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</si>
  <si>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</si>
  <si>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</si>
  <si>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</si>
  <si>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</si>
  <si>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</si>
  <si>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</si>
  <si>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</si>
  <si>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</si>
  <si>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</si>
  <si>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</si>
  <si>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</si>
  <si>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</si>
  <si>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</si>
  <si>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</si>
  <si>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</si>
  <si>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</si>
  <si>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</si>
  <si>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</si>
  <si>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</si>
  <si>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</si>
  <si>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</si>
  <si>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</si>
  <si>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</si>
  <si>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</si>
  <si>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</si>
  <si>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</si>
  <si>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</si>
  <si>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</si>
  <si>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</si>
  <si>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</si>
  <si>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</si>
  <si>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</si>
  <si>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</si>
  <si>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</si>
  <si>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</si>
  <si>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</si>
  <si>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</si>
  <si>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</si>
  <si>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</si>
  <si>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</si>
  <si>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</si>
  <si>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</si>
  <si>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</si>
  <si>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</si>
  <si>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</si>
  <si>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</si>
  <si>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</si>
  <si>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</si>
  <si>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</si>
  <si>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</si>
  <si>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</si>
  <si>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</si>
  <si>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</si>
  <si>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</si>
  <si>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</si>
  <si>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</si>
  <si>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</si>
  <si>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</si>
  <si>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</si>
  <si>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</si>
  <si>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</si>
  <si>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</si>
  <si>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</si>
  <si>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</si>
  <si>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</si>
  <si>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</si>
  <si>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</si>
  <si>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</si>
  <si>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</si>
  <si>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</si>
  <si>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</si>
  <si>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</si>
  <si>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</si>
  <si>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</si>
  <si>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</si>
  <si>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</si>
  <si>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</si>
  <si>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</si>
  <si>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</si>
  <si>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</si>
  <si>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</si>
  <si>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</si>
  <si>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</si>
  <si>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</si>
  <si>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</si>
  <si>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</si>
  <si>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</si>
  <si>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</si>
  <si>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</si>
  <si>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</si>
  <si>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</si>
  <si>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</si>
  <si>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</si>
  <si>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</si>
  <si>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</si>
  <si>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</si>
  <si>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</si>
  <si>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</si>
  <si>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</si>
  <si>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</si>
  <si>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</si>
  <si>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</si>
  <si>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</si>
  <si>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</si>
  <si>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</si>
  <si>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</si>
  <si>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</si>
  <si>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</si>
  <si>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</si>
  <si>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</si>
  <si>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</si>
  <si>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</si>
  <si>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</si>
  <si>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</si>
  <si>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</si>
  <si>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</si>
  <si>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</si>
  <si>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</si>
  <si>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</si>
  <si>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</si>
  <si>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</si>
  <si>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</si>
  <si>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</si>
  <si>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</si>
  <si>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</si>
  <si>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</si>
  <si>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</si>
  <si>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</si>
  <si>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</si>
  <si>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</si>
  <si>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</si>
  <si>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</si>
  <si>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</si>
  <si>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</si>
  <si>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</si>
  <si>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</si>
  <si>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</si>
  <si>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</si>
  <si>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</si>
  <si>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</si>
  <si>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</si>
  <si>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</si>
  <si>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</si>
  <si>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</si>
  <si>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</si>
  <si>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</si>
  <si>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</si>
  <si>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</si>
  <si>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</si>
  <si>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</si>
  <si>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</si>
  <si>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</si>
  <si>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</si>
  <si>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</si>
  <si>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</si>
  <si>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</si>
  <si>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</si>
  <si>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</si>
  <si>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</si>
  <si>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</si>
  <si>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</si>
  <si>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</si>
  <si>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</si>
  <si>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</si>
  <si>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</si>
  <si>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</si>
  <si>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</si>
  <si>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</si>
  <si>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</si>
  <si>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</si>
  <si>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</si>
  <si>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</si>
  <si>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</si>
  <si>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</si>
  <si>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</si>
  <si>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</si>
  <si>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</si>
  <si>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</si>
  <si>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</si>
  <si>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</si>
  <si>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</si>
  <si>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</si>
  <si>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</si>
  <si>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</si>
  <si>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</si>
  <si>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</si>
  <si>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</si>
  <si>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</si>
  <si>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</si>
  <si>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</si>
  <si>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</si>
  <si>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</si>
  <si>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</si>
  <si>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</si>
  <si>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</si>
  <si>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</si>
  <si>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</si>
  <si>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</si>
  <si>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</si>
  <si>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</si>
  <si>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</si>
  <si>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</si>
  <si>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</si>
  <si>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</si>
  <si>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</si>
  <si>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</si>
  <si>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</si>
  <si>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</si>
  <si>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</si>
  <si>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</si>
  <si>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</si>
  <si>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</si>
  <si>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</si>
  <si>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</si>
  <si>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</si>
  <si>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</si>
  <si>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</si>
  <si>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</si>
  <si>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</si>
  <si>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</si>
  <si>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</si>
  <si>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</si>
  <si>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</si>
  <si>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</si>
  <si>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</si>
  <si>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</si>
  <si>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</si>
  <si>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</si>
  <si>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</si>
  <si>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</si>
  <si>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</si>
  <si>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</si>
  <si>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</si>
  <si>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</si>
  <si>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</si>
  <si>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</si>
  <si>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</si>
  <si>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</si>
  <si>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</si>
  <si>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</si>
  <si>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</si>
  <si>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</si>
  <si>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</si>
  <si>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</si>
  <si>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</si>
  <si>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</si>
  <si>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</si>
  <si>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</si>
  <si>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</si>
  <si>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</si>
  <si>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</si>
  <si>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</si>
  <si>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</si>
  <si>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</si>
  <si>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</si>
  <si>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</si>
  <si>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</si>
  <si>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</si>
  <si>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</si>
  <si>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</si>
  <si>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</si>
  <si>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</si>
  <si>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</si>
  <si>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</si>
  <si>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</si>
  <si>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</si>
  <si>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</si>
  <si>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</si>
  <si>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</si>
  <si>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</si>
  <si>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</si>
  <si>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</si>
  <si>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</si>
  <si>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</si>
  <si>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</si>
  <si>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</si>
  <si>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</si>
  <si>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</si>
  <si>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</si>
  <si>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</si>
  <si>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</si>
  <si>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</si>
  <si>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</si>
  <si>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</si>
  <si>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</si>
  <si>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</si>
  <si>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</si>
  <si>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</si>
  <si>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</si>
  <si>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</si>
  <si>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</si>
  <si>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</si>
  <si>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</si>
  <si>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</si>
  <si>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</si>
  <si>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</si>
  <si>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</si>
  <si>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</si>
  <si>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</si>
  <si>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</si>
  <si>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</si>
  <si>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</si>
  <si>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</si>
  <si>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</si>
  <si>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</si>
  <si>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</si>
  <si>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</si>
  <si>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</si>
  <si>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</si>
  <si>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</si>
  <si>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</si>
  <si>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</si>
  <si>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</si>
  <si>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</si>
  <si>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</si>
  <si>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</si>
  <si>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</si>
  <si>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</si>
  <si>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</si>
  <si>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</si>
  <si>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</si>
  <si>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</si>
  <si>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</si>
  <si>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</si>
  <si>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</si>
  <si>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</si>
  <si>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</si>
  <si>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</si>
  <si>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</si>
  <si>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</si>
  <si>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</si>
  <si>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</si>
  <si>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</si>
  <si>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</si>
  <si>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</si>
  <si>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</si>
  <si>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</si>
  <si>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</si>
  <si>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</si>
  <si>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</si>
  <si>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</si>
  <si>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</si>
  <si>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</si>
  <si>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</si>
  <si>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</si>
  <si>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</si>
  <si>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</si>
  <si>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</si>
  <si>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</si>
  <si>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</si>
  <si>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</si>
  <si>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</si>
  <si>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</si>
  <si>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</si>
  <si>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</si>
  <si>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</si>
  <si>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</si>
  <si>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</si>
  <si>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</si>
  <si>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</si>
  <si>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</si>
  <si>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</si>
  <si>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</si>
  <si>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</si>
  <si>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</si>
  <si>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</si>
  <si>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</si>
  <si>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</si>
  <si>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</si>
  <si>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</si>
  <si>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</si>
  <si>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</si>
  <si>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</si>
  <si>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</si>
  <si>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</si>
  <si>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</si>
  <si>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</si>
  <si>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</si>
  <si>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</si>
  <si>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</si>
  <si>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</si>
  <si>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</si>
  <si>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</si>
  <si>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</si>
  <si>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</si>
  <si>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</si>
  <si>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</si>
  <si>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</si>
  <si>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</si>
  <si>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</si>
  <si>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</si>
  <si>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</si>
  <si>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</si>
  <si>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</si>
  <si>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</si>
  <si>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</si>
  <si>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</si>
  <si>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</si>
  <si>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</si>
  <si>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</si>
  <si>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</si>
  <si>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</si>
  <si>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</si>
  <si>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</si>
  <si>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</si>
  <si>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</si>
  <si>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</si>
  <si>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</si>
  <si>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</si>
  <si>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</si>
  <si>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</si>
  <si>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</si>
  <si>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</si>
  <si>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</si>
  <si>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</si>
  <si>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</si>
  <si>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</si>
  <si>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</si>
  <si>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</si>
  <si>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</si>
  <si>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</si>
  <si>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</si>
  <si>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</si>
  <si>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</si>
  <si>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</si>
  <si>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</si>
  <si>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</si>
  <si>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</si>
  <si>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</si>
  <si>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</si>
  <si>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</si>
  <si>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</si>
  <si>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</si>
  <si>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</si>
  <si>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</si>
  <si>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</si>
  <si>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</si>
  <si>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</si>
  <si>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</si>
  <si>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</si>
  <si>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</si>
  <si>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</si>
  <si>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</si>
  <si>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</si>
  <si>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</si>
  <si>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</si>
  <si>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</si>
  <si>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</si>
  <si>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</si>
  <si>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</si>
  <si>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</si>
  <si>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</si>
  <si>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</si>
  <si>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</si>
  <si>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</si>
  <si>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</si>
  <si>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</si>
  <si>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</si>
  <si>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</si>
  <si>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</si>
  <si>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</si>
  <si>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</si>
  <si>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</si>
  <si>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</si>
  <si>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</si>
  <si>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</si>
  <si>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</si>
  <si>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</si>
  <si>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</si>
  <si>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</si>
  <si>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</si>
  <si>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</si>
  <si>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</si>
  <si>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</si>
  <si>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</si>
  <si>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</si>
  <si>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</si>
  <si>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</si>
  <si>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</si>
  <si>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</si>
  <si>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</si>
  <si>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</si>
  <si>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</si>
  <si>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</si>
  <si>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</si>
  <si>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</si>
  <si>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</si>
  <si>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</si>
  <si>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</si>
  <si>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</si>
  <si>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</si>
  <si>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</si>
  <si>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</si>
  <si>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</si>
  <si>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</si>
  <si>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</si>
  <si>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</si>
  <si>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</si>
  <si>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</si>
  <si>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</si>
  <si>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</si>
  <si>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</si>
  <si>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</si>
  <si>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</si>
  <si>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</si>
  <si>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</si>
  <si>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</si>
  <si>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</si>
  <si>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</si>
  <si>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</si>
  <si>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</si>
  <si>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</si>
  <si>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</si>
  <si>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</si>
  <si>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</si>
  <si>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</si>
  <si>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</si>
  <si>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</si>
  <si>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</si>
  <si>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</si>
  <si>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</si>
  <si>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</si>
  <si>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</si>
  <si>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</si>
  <si>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</si>
  <si>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</si>
  <si>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</si>
  <si>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</si>
  <si>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</si>
  <si>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</si>
  <si>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</si>
  <si>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</si>
  <si>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</si>
  <si>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</si>
  <si>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</si>
  <si>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</si>
  <si>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</si>
  <si>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</si>
  <si>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</si>
  <si>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</si>
  <si>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</si>
  <si>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</si>
  <si>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</si>
  <si>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</si>
  <si>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</si>
  <si>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</si>
  <si>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</si>
  <si>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</si>
  <si>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</si>
  <si>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</si>
  <si>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</si>
  <si>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</si>
  <si>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</si>
  <si>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</si>
  <si>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</si>
  <si>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</si>
  <si>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</si>
  <si>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</si>
  <si>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</si>
  <si>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</si>
  <si>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</si>
  <si>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</si>
  <si>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</si>
  <si>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</si>
  <si>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</si>
  <si>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</si>
  <si>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</si>
  <si>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</si>
  <si>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</si>
  <si>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</si>
  <si>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</si>
  <si>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</si>
  <si>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</si>
  <si>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</si>
  <si>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</si>
  <si>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</si>
  <si>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</si>
  <si>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</si>
  <si>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</si>
  <si>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</si>
  <si>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</si>
  <si>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</si>
  <si>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</si>
  <si>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</si>
  <si>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</si>
  <si>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</si>
  <si>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</si>
  <si>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</si>
  <si>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</si>
  <si>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</si>
  <si>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</si>
  <si>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</si>
  <si>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</si>
  <si>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</si>
  <si>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</si>
  <si>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</si>
  <si>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</si>
  <si>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</si>
  <si>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</si>
  <si>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</si>
  <si>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</si>
  <si>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</si>
  <si>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</si>
  <si>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</si>
  <si>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</si>
  <si>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</si>
  <si>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</si>
  <si>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</si>
  <si>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</si>
  <si>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</si>
  <si>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</si>
  <si>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</si>
  <si>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</si>
  <si>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</si>
  <si>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</si>
  <si>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</si>
  <si>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</si>
  <si>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</si>
  <si>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</si>
  <si>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</si>
  <si>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</si>
  <si>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</si>
  <si>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</si>
  <si>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</si>
  <si>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</si>
  <si>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</si>
  <si>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</si>
  <si>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</si>
  <si>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</si>
  <si>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</si>
  <si>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</si>
  <si>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</si>
  <si>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</si>
  <si>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</si>
  <si>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</si>
  <si>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</si>
  <si>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</si>
  <si>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</si>
  <si>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</si>
  <si>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</si>
  <si>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</si>
  <si>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</si>
  <si>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</si>
  <si>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</si>
  <si>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</si>
  <si>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</si>
  <si>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</si>
  <si>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</si>
  <si>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</si>
  <si>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</si>
  <si>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</si>
  <si>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</si>
  <si>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</si>
  <si>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</si>
  <si>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</si>
  <si>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</si>
  <si>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</si>
  <si>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</si>
  <si>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</si>
  <si>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</si>
  <si>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</si>
  <si>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</si>
  <si>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</si>
  <si>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</si>
  <si>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</si>
  <si>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</si>
  <si>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</si>
  <si>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</si>
  <si>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</si>
  <si>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</si>
  <si>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</si>
  <si>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</si>
  <si>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</si>
  <si>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</si>
  <si>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</si>
  <si>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</si>
  <si>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</si>
  <si>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</si>
  <si>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</si>
  <si>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</si>
  <si>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</si>
  <si>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</si>
  <si>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</si>
  <si>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</si>
  <si>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</si>
  <si>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</si>
  <si>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</si>
  <si>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</si>
  <si>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</si>
  <si>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</si>
  <si>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</si>
  <si>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</si>
  <si>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</si>
  <si>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</si>
  <si>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</si>
  <si>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</si>
  <si>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</si>
  <si>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</si>
  <si>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</si>
  <si>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</si>
  <si>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</si>
  <si>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</si>
  <si>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</si>
  <si>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</si>
  <si>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</si>
  <si>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</si>
  <si>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</si>
  <si>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</si>
  <si>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</si>
  <si>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</si>
  <si>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</si>
  <si>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</si>
  <si>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</si>
  <si>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</si>
  <si>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</si>
  <si>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</si>
  <si>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</si>
  <si>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</si>
  <si>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</si>
  <si>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</si>
  <si>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</si>
  <si>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</si>
  <si>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</si>
  <si>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</si>
  <si>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</si>
  <si>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</si>
  <si>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</si>
  <si>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</si>
  <si>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</si>
  <si>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</si>
  <si>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</si>
  <si>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</si>
  <si>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</si>
  <si>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</si>
  <si>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</si>
  <si>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</si>
  <si>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</si>
  <si>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</si>
  <si>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</si>
  <si>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</si>
  <si>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</si>
  <si>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</si>
  <si>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</si>
  <si>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</si>
  <si>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</si>
  <si>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</si>
  <si>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</si>
  <si>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</si>
  <si>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</si>
  <si>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</si>
  <si>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</si>
  <si>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</si>
  <si>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</si>
  <si>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</si>
  <si>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</si>
  <si>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</si>
  <si>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</si>
  <si>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</si>
  <si>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</si>
  <si>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</si>
  <si>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</si>
  <si>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</si>
  <si>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</si>
  <si>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</si>
  <si>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</si>
  <si>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</si>
  <si>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</si>
  <si>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</si>
  <si>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</si>
  <si>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</si>
  <si>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</si>
  <si>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</si>
  <si>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</si>
  <si>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</si>
  <si>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</si>
  <si>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</si>
  <si>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</si>
  <si>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</si>
  <si>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</si>
  <si>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</si>
  <si>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</si>
  <si>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</si>
  <si>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</si>
  <si>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</si>
  <si>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</si>
  <si>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</si>
  <si>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</si>
  <si>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</si>
  <si>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</si>
  <si>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</si>
  <si>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</si>
  <si>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</si>
  <si>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</si>
  <si>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</si>
  <si>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</si>
  <si>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</si>
  <si>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</si>
  <si>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</si>
  <si>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</si>
  <si>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</si>
  <si>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</si>
  <si>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</si>
  <si>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</si>
  <si>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</si>
  <si>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</si>
  <si>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</si>
  <si>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</si>
  <si>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</si>
  <si>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</si>
  <si>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</si>
  <si>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</si>
  <si>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</si>
  <si>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</si>
  <si>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</si>
  <si>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</si>
  <si>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</si>
  <si>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</si>
  <si>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</si>
  <si>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</si>
  <si>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</si>
  <si>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</si>
  <si>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</si>
  <si>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</si>
  <si>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</si>
  <si>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</si>
  <si>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</si>
  <si>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</si>
  <si>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</si>
  <si>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</si>
  <si>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</si>
  <si>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</si>
  <si>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</si>
  <si>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</si>
  <si>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</si>
  <si>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</si>
  <si>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</si>
  <si>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</si>
  <si>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</si>
  <si>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</si>
  <si>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</si>
  <si>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</si>
  <si>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</si>
  <si>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</si>
  <si>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</si>
  <si>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</si>
  <si>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</si>
  <si>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</si>
  <si>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</si>
  <si>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</si>
  <si>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</si>
  <si>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</si>
  <si>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</si>
  <si>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</si>
  <si>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</si>
  <si>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</si>
  <si>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</si>
  <si>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</si>
  <si>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</si>
  <si>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</si>
  <si>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</si>
  <si>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</si>
  <si>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</si>
  <si>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</si>
  <si>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</si>
  <si>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</si>
  <si>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</si>
  <si>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</si>
  <si>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</si>
  <si>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</si>
  <si>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</si>
  <si>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</si>
  <si>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</si>
  <si>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</si>
  <si>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</si>
  <si>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</si>
  <si>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</si>
  <si>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</si>
  <si>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</si>
  <si>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</si>
  <si>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</si>
  <si>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</si>
  <si>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</si>
  <si>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</si>
  <si>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</si>
  <si>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</si>
  <si>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</si>
  <si>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</si>
  <si>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</si>
  <si>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</si>
  <si>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</si>
  <si>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</si>
  <si>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</si>
  <si>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</si>
  <si>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</si>
  <si>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</si>
  <si>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</si>
  <si>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</si>
  <si>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</si>
  <si>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</si>
  <si>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</si>
  <si>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</si>
  <si>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</si>
  <si>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</si>
  <si>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</si>
  <si>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</si>
  <si>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</si>
  <si>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</si>
  <si>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</si>
  <si>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</si>
  <si>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</si>
  <si>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</si>
  <si>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</si>
  <si>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</si>
  <si>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</si>
  <si>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</si>
  <si>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</si>
  <si>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</si>
  <si>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</si>
  <si>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</si>
  <si>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</si>
  <si>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</si>
  <si>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</si>
  <si>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</si>
  <si>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</si>
  <si>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</si>
  <si>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</si>
  <si>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</si>
  <si>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</si>
  <si>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</si>
  <si>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</si>
  <si>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</si>
  <si>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</si>
  <si>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</si>
  <si>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</si>
  <si>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</si>
  <si>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</si>
  <si>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</si>
  <si>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</si>
  <si>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</si>
  <si>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</si>
  <si>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</si>
  <si>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</si>
  <si>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</si>
  <si>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</si>
  <si>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</si>
  <si>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</si>
  <si>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</si>
  <si>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</si>
  <si>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</si>
  <si>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</si>
  <si>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</si>
  <si>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</si>
  <si>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</si>
  <si>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</si>
  <si>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</si>
  <si>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</si>
  <si>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</si>
  <si>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</si>
  <si>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</si>
  <si>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</si>
  <si>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</si>
  <si>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</si>
  <si>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</si>
  <si>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</si>
  <si>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</si>
  <si>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</si>
  <si>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</si>
  <si>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</si>
  <si>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</si>
  <si>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</si>
  <si>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</si>
  <si>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</si>
  <si>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</si>
  <si>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</si>
  <si>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</si>
  <si>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</si>
  <si>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</si>
  <si>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</si>
  <si>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</si>
  <si>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</si>
  <si>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</si>
  <si>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</si>
  <si>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</si>
  <si>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</si>
  <si>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</si>
  <si>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</si>
  <si>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</si>
  <si>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</si>
  <si>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</si>
  <si>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</si>
  <si>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</si>
  <si>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</si>
  <si>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</si>
  <si>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</si>
  <si>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</si>
  <si>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</si>
  <si>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</si>
  <si>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</si>
  <si>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</si>
  <si>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</si>
  <si>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</si>
  <si>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</si>
  <si>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</si>
  <si>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</si>
  <si>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</si>
  <si>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</si>
  <si>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</si>
  <si>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</si>
  <si>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</si>
  <si>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</si>
  <si>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</si>
  <si>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</si>
  <si>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</si>
  <si>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</si>
  <si>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</si>
  <si>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</si>
  <si>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</si>
  <si>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</si>
  <si>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</si>
  <si>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</si>
  <si>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</si>
  <si>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</si>
  <si>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</si>
  <si>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</si>
  <si>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</si>
  <si>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</si>
  <si>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</si>
  <si>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</si>
  <si>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</si>
  <si>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</si>
  <si>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</si>
  <si>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</si>
  <si>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</si>
  <si>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</si>
  <si>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</si>
  <si>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</si>
  <si>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</si>
  <si>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</si>
  <si>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</si>
  <si>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</si>
  <si>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</si>
  <si>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</si>
  <si>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</si>
  <si>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</si>
  <si>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</si>
  <si>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</si>
  <si>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</si>
  <si>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</si>
  <si>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</si>
  <si>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</si>
  <si>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</si>
  <si>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</si>
  <si>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</si>
  <si>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</si>
  <si>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</si>
  <si>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</si>
  <si>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</si>
  <si>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</si>
  <si>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</si>
  <si>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</si>
  <si>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</si>
  <si>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</si>
  <si>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</si>
  <si>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</si>
  <si>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</si>
  <si>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</si>
  <si>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</si>
  <si>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</si>
  <si>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</si>
  <si>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</si>
  <si>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</si>
  <si>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</si>
  <si>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</si>
  <si>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</si>
  <si>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</si>
  <si>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</si>
  <si>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</si>
  <si>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</si>
  <si>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</si>
  <si>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</si>
  <si>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</si>
  <si>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</si>
  <si>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</si>
  <si>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</si>
  <si>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</si>
  <si>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</si>
  <si>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</si>
  <si>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</si>
  <si>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</si>
  <si>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</si>
  <si>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</si>
  <si>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</si>
  <si>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</si>
  <si>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</si>
  <si>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</si>
  <si>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</si>
  <si>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</si>
  <si>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</si>
  <si>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</si>
  <si>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</si>
  <si>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</si>
  <si>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</si>
  <si>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</si>
  <si>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</si>
  <si>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</si>
  <si>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</si>
  <si>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</si>
  <si>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</si>
  <si>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</si>
  <si>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</si>
  <si>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</si>
  <si>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</si>
  <si>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</si>
  <si>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</si>
  <si>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</si>
  <si>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</si>
  <si>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</si>
  <si>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</si>
  <si>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</si>
  <si>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</si>
  <si>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</si>
  <si>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</si>
  <si>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</si>
  <si>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</si>
  <si>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</si>
  <si>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</si>
  <si>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</si>
  <si>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</si>
  <si>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</si>
  <si>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</si>
  <si>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</si>
  <si>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</si>
  <si>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</si>
  <si>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</si>
  <si>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</si>
  <si>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</si>
  <si>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</si>
  <si>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</si>
  <si>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</si>
  <si>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</si>
  <si>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</si>
  <si>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</si>
  <si>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</si>
  <si>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</si>
  <si>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</si>
  <si>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</si>
  <si>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</si>
  <si>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</si>
  <si>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</si>
  <si>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</si>
  <si>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</si>
  <si>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</si>
  <si>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</si>
  <si>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</si>
  <si>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</si>
  <si>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</si>
  <si>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</si>
  <si>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</si>
  <si>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</si>
  <si>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</si>
  <si>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</si>
  <si>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</si>
  <si>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</si>
  <si>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</si>
  <si>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</si>
  <si>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</si>
  <si>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</si>
  <si>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</si>
  <si>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</si>
  <si>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</si>
  <si>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</si>
  <si>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</si>
  <si>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</si>
  <si>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</si>
  <si>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</si>
  <si>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</si>
  <si>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</si>
  <si>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</si>
  <si>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</si>
  <si>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</si>
  <si>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</si>
  <si>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</si>
  <si>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</si>
  <si>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</si>
  <si>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</si>
  <si>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</si>
  <si>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</si>
  <si>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</si>
  <si>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</si>
  <si>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</si>
  <si>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</si>
  <si>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</si>
  <si>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</si>
  <si>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</si>
  <si>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</si>
  <si>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</si>
  <si>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</si>
  <si>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</si>
  <si>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</si>
  <si>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</si>
  <si>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</si>
  <si>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</si>
  <si>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</si>
  <si>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</si>
  <si>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</si>
  <si>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</si>
  <si>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</si>
  <si>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</si>
  <si>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</si>
  <si>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</si>
  <si>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</si>
  <si>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</si>
  <si>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</si>
  <si>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</si>
  <si>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</si>
  <si>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</si>
  <si>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</si>
  <si>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</si>
  <si>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</si>
  <si>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</si>
  <si>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</si>
  <si>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</si>
  <si>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</si>
  <si>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</si>
  <si>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</si>
  <si>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</si>
  <si>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</si>
  <si>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</si>
  <si>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</si>
  <si>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</si>
  <si>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</si>
  <si>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</si>
  <si>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</si>
  <si>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</si>
  <si>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</si>
  <si>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</si>
  <si>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</si>
  <si>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</si>
  <si>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</si>
  <si>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</si>
  <si>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</si>
  <si>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</si>
  <si>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</si>
  <si>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</si>
  <si>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</si>
  <si>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</si>
  <si>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</si>
  <si>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</si>
  <si>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</si>
  <si>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</si>
  <si>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</si>
  <si>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</si>
  <si>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</si>
  <si>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</si>
  <si>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</si>
  <si>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</si>
  <si>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</si>
  <si>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</si>
  <si>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</si>
  <si>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</si>
  <si>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</si>
  <si>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</si>
  <si>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</si>
  <si>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</si>
  <si>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</si>
  <si>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</si>
  <si>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</si>
  <si>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</si>
  <si>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</si>
  <si>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</si>
  <si>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</si>
  <si>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</si>
  <si>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</si>
  <si>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</si>
  <si>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</si>
  <si>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</si>
  <si>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</si>
  <si>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</si>
  <si>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</si>
  <si>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</si>
  <si>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</si>
  <si>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</si>
  <si>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</si>
  <si>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</si>
  <si>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</si>
  <si>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</si>
  <si>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</si>
  <si>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</si>
  <si>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</si>
  <si>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</si>
  <si>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</si>
  <si>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</si>
  <si>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</si>
  <si>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</si>
  <si>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</si>
  <si>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</si>
  <si>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</si>
  <si>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</si>
  <si>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</si>
  <si>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</si>
  <si>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</si>
  <si>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</si>
  <si>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</si>
  <si>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</si>
  <si>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</si>
  <si>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</si>
  <si>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</si>
  <si>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</si>
  <si>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</si>
  <si>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</si>
  <si>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</si>
  <si>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</si>
  <si>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</si>
  <si>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</si>
  <si>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</si>
  <si>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</si>
  <si>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</si>
  <si>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</si>
  <si>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</si>
  <si>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</si>
  <si>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</si>
  <si>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</si>
  <si>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</si>
  <si>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</si>
  <si>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</si>
  <si>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</si>
  <si>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</si>
  <si>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</si>
  <si>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</si>
  <si>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</si>
  <si>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</si>
  <si>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</si>
  <si>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</si>
  <si>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</si>
  <si>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</si>
  <si>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</si>
  <si>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</si>
  <si>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</si>
  <si>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</si>
  <si>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</si>
  <si>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</si>
  <si>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</si>
  <si>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</si>
  <si>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</si>
  <si>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</si>
  <si>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</si>
  <si>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</si>
  <si>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</si>
  <si>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</si>
  <si>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</si>
  <si>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</si>
  <si>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</si>
  <si>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</si>
  <si>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</si>
  <si>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</si>
  <si>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</si>
  <si>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</si>
  <si>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</si>
  <si>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</si>
  <si>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</si>
  <si>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</si>
  <si>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</si>
  <si>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</si>
  <si>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</si>
  <si>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</si>
  <si>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</si>
  <si>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</si>
  <si>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</si>
  <si>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</si>
  <si>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</si>
  <si>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</si>
  <si>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</si>
  <si>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</si>
  <si>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</si>
  <si>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</si>
  <si>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</si>
  <si>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</si>
  <si>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</si>
  <si>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</si>
  <si>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</si>
  <si>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</si>
  <si>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</si>
  <si>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</si>
  <si>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</si>
  <si>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</si>
  <si>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</si>
  <si>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</si>
  <si>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</si>
  <si>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</si>
  <si>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</si>
  <si>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</si>
  <si>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</si>
  <si>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</si>
  <si>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</si>
  <si>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</si>
  <si>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</si>
  <si>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</si>
  <si>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</si>
  <si>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</si>
  <si>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</si>
  <si>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</si>
  <si>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</si>
  <si>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</si>
  <si>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</si>
  <si>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</si>
  <si>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</si>
  <si>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</si>
  <si>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</si>
  <si>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</si>
  <si>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</si>
  <si>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</si>
  <si>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</si>
  <si>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</si>
  <si>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</si>
  <si>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</si>
  <si>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</si>
  <si>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</si>
  <si>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</si>
  <si>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</si>
  <si>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</si>
  <si>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</si>
  <si>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</si>
  <si>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</si>
  <si>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</si>
  <si>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</si>
  <si>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</si>
  <si>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</si>
  <si>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</si>
  <si>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</si>
  <si>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</si>
  <si>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</si>
  <si>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</si>
  <si>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</si>
  <si>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</si>
  <si>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</si>
  <si>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</si>
  <si>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</si>
  <si>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</si>
  <si>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</si>
  <si>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</si>
  <si>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</si>
  <si>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</si>
  <si>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</si>
  <si>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</si>
  <si>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</si>
  <si>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</si>
  <si>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</si>
  <si>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</si>
  <si>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</si>
  <si>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</si>
  <si>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</si>
  <si>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</si>
  <si>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</si>
  <si>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</si>
  <si>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</si>
  <si>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</si>
  <si>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</si>
  <si>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</si>
  <si>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</si>
  <si>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</si>
  <si>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</si>
  <si>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</si>
  <si>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</si>
  <si>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</si>
  <si>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</si>
  <si>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</si>
  <si>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</si>
  <si>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</si>
  <si>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</si>
  <si>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</si>
  <si>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</si>
  <si>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</si>
  <si>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</si>
  <si>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</si>
  <si>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</si>
  <si>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</si>
  <si>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</si>
  <si>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</si>
  <si>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</si>
  <si>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</si>
  <si>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</si>
  <si>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</si>
  <si>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</si>
  <si>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</si>
  <si>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</si>
  <si>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</si>
  <si>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</si>
  <si>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</si>
  <si>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</si>
  <si>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</si>
  <si>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</si>
  <si>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</si>
  <si>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</si>
  <si>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</si>
  <si>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</si>
  <si>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</si>
  <si>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</si>
  <si>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</si>
  <si>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</si>
  <si>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</si>
  <si>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</si>
  <si>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</si>
  <si>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</si>
  <si>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</si>
  <si>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</si>
  <si>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</si>
  <si>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</si>
  <si>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</si>
  <si>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</si>
  <si>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</si>
  <si>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</si>
  <si>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</si>
  <si>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</si>
  <si>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</si>
  <si>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</si>
  <si>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</si>
  <si>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</si>
  <si>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</si>
  <si>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</si>
  <si>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</si>
  <si>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</si>
  <si>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</si>
  <si>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</si>
  <si>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</si>
  <si>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</si>
  <si>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</si>
  <si>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</si>
  <si>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</si>
  <si>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</si>
  <si>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</si>
  <si>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</si>
  <si>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</si>
  <si>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</si>
  <si>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</si>
  <si>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</si>
  <si>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</si>
  <si>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</si>
  <si>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</si>
  <si>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</si>
  <si>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</si>
  <si>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</si>
  <si>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</si>
  <si>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</si>
  <si>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</si>
  <si>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</si>
  <si>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</si>
  <si>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</si>
  <si>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</si>
  <si>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</si>
  <si>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</si>
  <si>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</si>
  <si>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</si>
  <si>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</si>
  <si>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</si>
  <si>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</si>
  <si>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</si>
  <si>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</si>
  <si>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</si>
  <si>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</si>
  <si>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</si>
  <si>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</si>
  <si>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</si>
  <si>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</si>
  <si>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</si>
  <si>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</si>
  <si>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</si>
  <si>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</si>
  <si>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</si>
  <si>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</si>
  <si>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</si>
  <si>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</si>
  <si>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</si>
  <si>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</si>
  <si>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</si>
  <si>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</si>
  <si>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</si>
  <si>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</si>
  <si>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</si>
  <si>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</si>
  <si>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</si>
  <si>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</si>
  <si>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</si>
  <si>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</si>
  <si>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</si>
  <si>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</si>
  <si>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</si>
  <si>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</si>
  <si>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</si>
  <si>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</si>
  <si>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</si>
  <si>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</si>
  <si>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</si>
  <si>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</si>
  <si>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</si>
  <si>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</si>
  <si>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</si>
  <si>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</si>
  <si>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</si>
  <si>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</si>
  <si>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</si>
  <si>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</si>
  <si>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</si>
  <si>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</si>
  <si>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</si>
  <si>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</si>
  <si>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</si>
  <si>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</si>
  <si>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</si>
  <si>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</si>
  <si>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</si>
  <si>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</si>
  <si>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</si>
  <si>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</si>
  <si>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</si>
  <si>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</si>
  <si>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</si>
  <si>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</si>
  <si>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</si>
  <si>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</si>
  <si>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</si>
  <si>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</si>
  <si>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</si>
  <si>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</si>
  <si>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</si>
  <si>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</si>
  <si>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</si>
  <si>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</si>
  <si>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</si>
  <si>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</si>
  <si>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</si>
  <si>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</si>
  <si>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</si>
  <si>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</si>
  <si>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</si>
  <si>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</si>
  <si>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</si>
  <si>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</si>
  <si>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</si>
  <si>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</si>
  <si>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</si>
  <si>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</si>
  <si>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</si>
  <si>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</si>
  <si>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</si>
  <si>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</si>
  <si>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</si>
  <si>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</si>
  <si>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</si>
  <si>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</si>
  <si>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</si>
  <si>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</si>
  <si>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</si>
  <si>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</si>
  <si>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</si>
  <si>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</si>
  <si>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</si>
  <si>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</si>
  <si>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</si>
  <si>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</si>
  <si>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</si>
  <si>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</si>
  <si>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</si>
  <si>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</si>
  <si>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</si>
  <si>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</si>
  <si>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</si>
  <si>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</si>
  <si>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</si>
  <si>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</si>
  <si>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</si>
  <si>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</si>
  <si>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</si>
  <si>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</si>
  <si>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</si>
  <si>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</si>
  <si>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</si>
  <si>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</si>
  <si>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</si>
  <si>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</si>
  <si>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</si>
  <si>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</si>
  <si>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</si>
  <si>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</si>
  <si>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</si>
  <si>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</si>
  <si>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</si>
  <si>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</si>
  <si>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</si>
  <si>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</si>
  <si>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</si>
  <si>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</si>
  <si>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</si>
  <si>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</si>
  <si>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</si>
  <si>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</si>
  <si>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</si>
  <si>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</si>
  <si>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</si>
  <si>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</si>
  <si>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</si>
  <si>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</si>
  <si>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</si>
  <si>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</si>
  <si>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</si>
  <si>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</si>
  <si>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</si>
  <si>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</si>
  <si>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</si>
  <si>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</si>
  <si>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</si>
  <si>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</si>
  <si>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</si>
  <si>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</si>
  <si>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</si>
  <si>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</si>
  <si>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</si>
  <si>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</si>
  <si>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</si>
  <si>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</si>
  <si>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</si>
  <si>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</si>
  <si>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</si>
  <si>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</si>
  <si>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</si>
  <si>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</si>
  <si>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</si>
  <si>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</si>
  <si>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</si>
  <si>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</si>
  <si>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</si>
  <si>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</si>
  <si>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</si>
  <si>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</si>
  <si>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</si>
  <si>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</si>
  <si>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</si>
  <si>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</si>
  <si>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</si>
  <si>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</si>
  <si>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</si>
  <si>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</si>
  <si>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</si>
  <si>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</si>
  <si>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</si>
  <si>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</si>
  <si>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</si>
  <si>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</si>
  <si>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</si>
  <si>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</si>
  <si>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</si>
  <si>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</si>
  <si>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</si>
  <si>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</si>
  <si>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</si>
  <si>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</si>
  <si>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</si>
  <si>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</si>
  <si>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</si>
  <si>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</si>
  <si>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</si>
  <si>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</si>
  <si>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</si>
  <si>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</si>
  <si>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</si>
  <si>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</si>
  <si>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</si>
  <si>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</si>
  <si>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</si>
  <si>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</si>
  <si>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</si>
  <si>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</si>
  <si>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</si>
  <si>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</si>
  <si>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</si>
  <si>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</si>
  <si>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</si>
  <si>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</si>
  <si>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</si>
  <si>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</si>
  <si>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</si>
  <si>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</si>
  <si>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</si>
  <si>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</si>
  <si>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</si>
  <si>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</si>
  <si>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</si>
  <si>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</si>
  <si>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</si>
  <si>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</si>
  <si>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</si>
  <si>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</si>
  <si>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</si>
  <si>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</si>
  <si>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</si>
  <si>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</si>
  <si>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</si>
  <si>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</si>
  <si>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</si>
  <si>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</si>
  <si>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</si>
  <si>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</si>
  <si>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</si>
  <si>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</si>
  <si>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</si>
  <si>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</si>
  <si>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</si>
  <si>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</si>
  <si>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</si>
  <si>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</si>
  <si>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</si>
  <si>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</si>
  <si>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</si>
  <si>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</si>
  <si>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</si>
  <si>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</si>
  <si>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</si>
  <si>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</si>
  <si>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</si>
  <si>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</si>
  <si>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</si>
  <si>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</si>
  <si>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</si>
  <si>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</si>
  <si>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</si>
  <si>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</si>
  <si>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</si>
  <si>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</si>
  <si>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</si>
  <si>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</si>
  <si>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</si>
  <si>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</si>
  <si>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</si>
  <si>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</si>
  <si>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</si>
  <si>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</si>
  <si>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</si>
  <si>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</si>
  <si>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</si>
  <si>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</si>
  <si>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</si>
  <si>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</si>
  <si>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</si>
  <si>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</si>
  <si>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</si>
  <si>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</si>
  <si>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</si>
  <si>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</si>
  <si>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</si>
  <si>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</si>
  <si>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</si>
  <si>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</si>
  <si>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</si>
  <si>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</si>
  <si>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</si>
  <si>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</si>
  <si>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</si>
  <si>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</si>
  <si>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</si>
  <si>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</si>
  <si>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</si>
  <si>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</si>
  <si>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</si>
  <si>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</si>
  <si>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</si>
  <si>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</si>
  <si>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</si>
  <si>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</si>
  <si>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</si>
  <si>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</si>
  <si>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</si>
  <si>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</si>
  <si>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</si>
  <si>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</si>
  <si>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</si>
  <si>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</si>
  <si>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</si>
  <si>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</si>
  <si>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</si>
  <si>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</si>
  <si>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</si>
  <si>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</si>
  <si>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</si>
  <si>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</si>
  <si>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</si>
  <si>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</si>
  <si>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</si>
  <si>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</si>
  <si>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</si>
  <si>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</si>
  <si>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</si>
  <si>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</si>
  <si>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</si>
  <si>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</si>
  <si>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</si>
  <si>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</si>
  <si>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</si>
  <si>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</si>
  <si>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</si>
  <si>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</si>
  <si>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</si>
  <si>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</si>
  <si>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</si>
  <si>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</si>
  <si>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</si>
  <si>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</si>
  <si>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</si>
  <si>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</si>
  <si>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</si>
  <si>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</si>
  <si>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</si>
  <si>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</si>
  <si>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</si>
  <si>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</si>
  <si>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</si>
  <si>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</si>
  <si>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</si>
  <si>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</si>
  <si>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</si>
  <si>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</si>
  <si>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</si>
  <si>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</si>
  <si>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</si>
  <si>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</si>
  <si>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</si>
  <si>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</si>
  <si>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</si>
  <si>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</si>
  <si>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</si>
  <si>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</si>
  <si>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</si>
  <si>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</si>
  <si>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</si>
  <si>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</si>
  <si>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</si>
  <si>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</si>
  <si>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</si>
  <si>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</si>
  <si>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</si>
  <si>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</si>
  <si>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</si>
  <si>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</si>
  <si>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</si>
  <si>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</si>
  <si>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</si>
  <si>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</si>
  <si>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</si>
  <si>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</si>
  <si>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</si>
  <si>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</si>
  <si>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</si>
  <si>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</si>
  <si>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</si>
  <si>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</si>
  <si>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</si>
  <si>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</si>
  <si>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</si>
  <si>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</si>
  <si>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</si>
  <si>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</si>
  <si>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</si>
  <si>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</si>
  <si>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</si>
  <si>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</si>
  <si>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</si>
  <si>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</si>
  <si>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</si>
  <si>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</si>
  <si>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</si>
  <si>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</si>
  <si>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</si>
  <si>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</si>
  <si>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</si>
  <si>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</si>
  <si>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</si>
  <si>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</si>
  <si>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</si>
  <si>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</si>
  <si>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</si>
  <si>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</si>
  <si>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</si>
  <si>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</si>
  <si>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</si>
  <si>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</si>
  <si>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</si>
  <si>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</si>
  <si>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</si>
  <si>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</si>
  <si>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</si>
  <si>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</si>
  <si>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</si>
  <si>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</si>
  <si>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</si>
  <si>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</si>
  <si>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</si>
  <si>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</si>
  <si>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</si>
  <si>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</si>
  <si>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</si>
  <si>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</si>
  <si>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</si>
  <si>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</si>
  <si>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</si>
  <si>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</si>
  <si>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</si>
  <si>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</si>
  <si>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</si>
  <si>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</si>
  <si>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</si>
  <si>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</si>
  <si>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</si>
  <si>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</si>
  <si>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</si>
  <si>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</si>
  <si>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</si>
  <si>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</si>
  <si>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</si>
  <si>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</si>
  <si>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</si>
  <si>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</si>
  <si>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</si>
  <si>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</si>
  <si>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</si>
  <si>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</si>
  <si>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</si>
  <si>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</si>
  <si>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</si>
  <si>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</si>
  <si>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</si>
  <si>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</si>
  <si>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</si>
  <si>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</si>
  <si>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</si>
  <si>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</si>
  <si>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</si>
  <si>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</si>
  <si>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</si>
  <si>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</si>
  <si>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</si>
  <si>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</si>
  <si>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</si>
  <si>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</si>
  <si>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</si>
  <si>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</si>
  <si>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</si>
  <si>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</si>
  <si>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</si>
  <si>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</si>
  <si>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</si>
  <si>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</si>
  <si>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</si>
  <si>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</si>
  <si>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</si>
  <si>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</si>
  <si>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</si>
  <si>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</si>
  <si>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</si>
  <si>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</si>
  <si>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</si>
  <si>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</si>
  <si>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</si>
  <si>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</si>
  <si>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</si>
  <si>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</si>
  <si>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</si>
  <si>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</si>
  <si>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</si>
  <si>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</si>
  <si>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</si>
  <si>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</si>
  <si>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</si>
  <si>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</si>
  <si>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</si>
  <si>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</si>
  <si>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</si>
  <si>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</si>
  <si>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</si>
  <si>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</si>
  <si>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</si>
  <si>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</si>
  <si>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</si>
  <si>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</si>
  <si>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</si>
  <si>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</si>
  <si>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</si>
  <si>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</si>
  <si>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</si>
  <si>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</si>
  <si>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</si>
  <si>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</si>
  <si>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</si>
  <si>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</si>
  <si>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</si>
  <si>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</si>
  <si>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</si>
  <si>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</si>
  <si>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</si>
  <si>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</si>
  <si>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</si>
  <si>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</si>
  <si>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</si>
  <si>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</si>
  <si>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</si>
  <si>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</si>
  <si>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</si>
  <si>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</si>
  <si>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</si>
  <si>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</si>
  <si>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</si>
  <si>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</si>
  <si>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</si>
  <si>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</si>
  <si>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</si>
  <si>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</si>
  <si>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</si>
  <si>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</si>
  <si>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</si>
  <si>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</si>
  <si>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</si>
  <si>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</si>
  <si>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</si>
  <si>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</si>
  <si>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</si>
  <si>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</si>
  <si>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</si>
  <si>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</si>
  <si>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</si>
  <si>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</si>
  <si>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</si>
  <si>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</si>
  <si>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</si>
  <si>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</si>
  <si>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</si>
  <si>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</si>
  <si>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</si>
  <si>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</si>
  <si>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</si>
  <si>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</si>
  <si>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</si>
  <si>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</si>
  <si>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</si>
  <si>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</si>
  <si>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</si>
  <si>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</si>
  <si>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</si>
  <si>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</si>
  <si>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</si>
  <si>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</si>
  <si>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</si>
  <si>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</si>
  <si>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</si>
  <si>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</si>
  <si>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</si>
  <si>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</si>
  <si>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</si>
  <si>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</si>
  <si>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</si>
  <si>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</si>
  <si>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</si>
  <si>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</si>
  <si>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</si>
  <si>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</si>
  <si>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</si>
  <si>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</si>
  <si>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</si>
  <si>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</si>
  <si>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</si>
  <si>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</si>
  <si>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</si>
  <si>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</si>
  <si>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</si>
  <si>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</si>
  <si>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</si>
  <si>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</si>
  <si>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</si>
  <si>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</si>
  <si>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</si>
  <si>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</si>
  <si>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</si>
  <si>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</si>
  <si>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</si>
  <si>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</si>
  <si>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</si>
  <si>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</si>
  <si>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</si>
  <si>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</si>
  <si>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</si>
  <si>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</si>
  <si>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</si>
  <si>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</si>
  <si>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</si>
  <si>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</si>
  <si>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</si>
  <si>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</si>
  <si>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</si>
  <si>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</si>
  <si>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</si>
  <si>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</si>
  <si>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</si>
  <si>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</si>
  <si>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</si>
  <si>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</si>
  <si>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</si>
  <si>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</si>
  <si>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</si>
  <si>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</si>
  <si>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</si>
  <si>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</si>
  <si>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</si>
  <si>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</si>
  <si>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</si>
  <si>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</si>
  <si>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</si>
  <si>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</si>
  <si>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</si>
  <si>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</si>
  <si>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</si>
  <si>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</si>
  <si>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</si>
  <si>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</si>
  <si>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</si>
  <si>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</si>
  <si>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</si>
  <si>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</si>
  <si>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</si>
  <si>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</si>
  <si>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</si>
  <si>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</si>
  <si>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</si>
  <si>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</si>
  <si>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</si>
  <si>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</si>
  <si>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</si>
  <si>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</si>
  <si>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</si>
  <si>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</si>
  <si>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</si>
  <si>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</si>
  <si>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</si>
  <si>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</si>
  <si>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</si>
  <si>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</si>
  <si>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</si>
  <si>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</si>
  <si>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</si>
  <si>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</si>
  <si>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</si>
  <si>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</si>
  <si>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</si>
  <si>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</si>
  <si>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</si>
  <si>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</si>
  <si>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</si>
  <si>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</si>
  <si>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</si>
  <si>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</si>
  <si>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</si>
  <si>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</si>
  <si>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</si>
  <si>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</si>
  <si>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</si>
  <si>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</si>
  <si>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</si>
  <si>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</si>
  <si>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</si>
  <si>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</si>
  <si>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</si>
  <si>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</si>
  <si>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</si>
  <si>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</si>
  <si>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</si>
  <si>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</si>
  <si>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</si>
  <si>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</si>
  <si>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</si>
  <si>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</si>
  <si>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</si>
  <si>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</si>
  <si>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</si>
  <si>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</si>
  <si>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</si>
  <si>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</si>
  <si>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</si>
  <si>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</si>
  <si>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</si>
  <si>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</si>
  <si>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</si>
  <si>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</si>
  <si>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</si>
  <si>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</si>
  <si>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</si>
  <si>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</si>
  <si>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</si>
  <si>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</si>
  <si>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</si>
  <si>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</si>
  <si>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</si>
  <si>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</si>
  <si>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</si>
  <si>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</si>
  <si>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</si>
  <si>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</si>
  <si>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</si>
  <si>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</si>
  <si>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</si>
  <si>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</si>
  <si>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</si>
  <si>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</si>
  <si>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</si>
  <si>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</si>
  <si>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</si>
  <si>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</si>
  <si>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</si>
  <si>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</si>
  <si>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</si>
  <si>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</si>
  <si>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</si>
  <si>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</si>
  <si>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</si>
  <si>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</si>
  <si>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</si>
  <si>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</si>
  <si>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</si>
  <si>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</si>
  <si>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</si>
  <si>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</si>
  <si>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</si>
  <si>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</si>
  <si>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</si>
  <si>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</si>
  <si>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</si>
  <si>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</si>
  <si>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</si>
  <si>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</si>
  <si>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</si>
  <si>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</si>
  <si>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</si>
  <si>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</si>
  <si>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</si>
  <si>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</si>
  <si>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</si>
  <si>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</si>
  <si>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</si>
  <si>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</si>
  <si>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</si>
  <si>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</si>
  <si>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</si>
  <si>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</si>
  <si>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</si>
  <si>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</si>
  <si>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</si>
  <si>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</si>
  <si>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</si>
  <si>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</si>
  <si>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</si>
  <si>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</si>
  <si>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</si>
  <si>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</si>
  <si>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</si>
  <si>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</si>
  <si>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</si>
  <si>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</si>
  <si>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</si>
  <si>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</si>
  <si>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</si>
  <si>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</si>
  <si>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</si>
  <si>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</si>
  <si>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</si>
  <si>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</si>
  <si>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</si>
  <si>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</si>
  <si>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</si>
  <si>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</si>
  <si>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</si>
  <si>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</si>
  <si>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</si>
  <si>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</si>
  <si>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</si>
  <si>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</si>
  <si>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</si>
  <si>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</si>
  <si>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</si>
  <si>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</si>
  <si>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</si>
  <si>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</si>
  <si>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</si>
  <si>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</si>
  <si>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</si>
  <si>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</si>
  <si>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</si>
  <si>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</si>
  <si>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</si>
  <si>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</si>
  <si>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</si>
  <si>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</si>
  <si>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</si>
  <si>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</si>
  <si>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</si>
  <si>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</si>
  <si>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</si>
  <si>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</si>
  <si>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</si>
  <si>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</si>
  <si>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</si>
  <si>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</si>
  <si>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</si>
  <si>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</si>
  <si>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</si>
  <si>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</si>
  <si>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</si>
  <si>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</si>
  <si>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</si>
  <si>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</si>
  <si>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</si>
  <si>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</si>
  <si>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</si>
  <si>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</si>
  <si>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</si>
  <si>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</si>
  <si>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</si>
  <si>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</si>
  <si>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</si>
  <si>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</si>
  <si>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</si>
  <si>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</si>
  <si>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</si>
  <si>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</si>
  <si>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</si>
  <si>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</si>
  <si>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</si>
  <si>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</si>
  <si>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</si>
  <si>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</si>
  <si>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</si>
  <si>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</si>
  <si>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</si>
  <si>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</si>
  <si>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</si>
  <si>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</si>
  <si>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</si>
  <si>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</si>
  <si>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</si>
  <si>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</si>
  <si>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</si>
  <si>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</si>
  <si>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</si>
  <si>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</si>
  <si>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</si>
  <si>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</si>
  <si>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</si>
  <si>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</si>
  <si>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</si>
  <si>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</si>
  <si>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</si>
  <si>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</si>
  <si>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</si>
  <si>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</si>
  <si>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</si>
  <si>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</si>
  <si>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</si>
  <si>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</si>
  <si>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</si>
  <si>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</si>
  <si>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</si>
  <si>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</si>
  <si>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</si>
  <si>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</si>
  <si>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</si>
  <si>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</si>
  <si>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</si>
  <si>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</si>
  <si>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</si>
  <si>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</si>
  <si>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</si>
  <si>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</si>
  <si>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</si>
  <si>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</si>
  <si>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</si>
  <si>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</si>
  <si>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</si>
  <si>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</si>
  <si>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</si>
  <si>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</si>
  <si>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</si>
  <si>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</si>
  <si>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</si>
  <si>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</si>
  <si>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</si>
  <si>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</si>
  <si>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</si>
  <si>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</si>
  <si>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</si>
  <si>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</si>
  <si>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</si>
  <si>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</si>
  <si>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</si>
  <si>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</si>
  <si>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</si>
  <si>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</si>
  <si>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</si>
  <si>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</si>
  <si>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</si>
  <si>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</si>
  <si>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</si>
  <si>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</si>
  <si>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</si>
  <si>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</si>
  <si>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</si>
  <si>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</si>
  <si>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</si>
  <si>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</si>
  <si>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</si>
  <si>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</si>
  <si>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</si>
  <si>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</si>
  <si>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</si>
  <si>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</si>
  <si>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</si>
  <si>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</si>
  <si>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</si>
  <si>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</si>
  <si>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</si>
  <si>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</si>
  <si>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</si>
  <si>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</si>
  <si>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</si>
  <si>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</si>
  <si>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</si>
  <si>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</si>
  <si>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</si>
  <si>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</si>
  <si>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</si>
  <si>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</si>
  <si>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</si>
  <si>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</si>
  <si>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</si>
  <si>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</si>
  <si>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</si>
  <si>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</si>
  <si>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</si>
  <si>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</si>
  <si>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</si>
  <si>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</si>
  <si>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</si>
  <si>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</si>
  <si>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</si>
  <si>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</si>
  <si>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</si>
  <si>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</si>
  <si>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</si>
  <si>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</si>
  <si>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</si>
  <si>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</si>
  <si>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</si>
  <si>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</si>
  <si>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</si>
  <si>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</si>
  <si>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</si>
  <si>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</si>
  <si>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</si>
  <si>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</si>
  <si>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</si>
  <si>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</si>
  <si>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</si>
  <si>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</si>
  <si>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</si>
  <si>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</si>
  <si>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</si>
  <si>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</si>
  <si>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</si>
  <si>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</si>
  <si>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</si>
  <si>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</si>
  <si>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</si>
  <si>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</si>
  <si>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</si>
  <si>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</si>
  <si>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</si>
  <si>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</si>
  <si>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</si>
  <si>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</si>
  <si>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</si>
  <si>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</si>
  <si>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</si>
  <si>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</si>
  <si>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</si>
  <si>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</si>
  <si>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</si>
  <si>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</si>
  <si>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</si>
  <si>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</si>
  <si>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</si>
  <si>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</si>
  <si>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</si>
  <si>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</si>
  <si>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</si>
  <si>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</si>
  <si>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</si>
  <si>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</si>
  <si>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</si>
  <si>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</si>
  <si>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</si>
  <si>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</si>
  <si>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</si>
  <si>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</si>
  <si>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</si>
  <si>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</si>
  <si>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</si>
  <si>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</si>
  <si>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</si>
  <si>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</si>
  <si>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</si>
  <si>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</si>
  <si>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</si>
  <si>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</si>
  <si>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</si>
  <si>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</si>
  <si>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</si>
  <si>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</si>
  <si>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</si>
  <si>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</si>
  <si>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</si>
  <si>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</si>
  <si>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</si>
  <si>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</si>
  <si>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</si>
  <si>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</si>
  <si>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</si>
  <si>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</si>
  <si>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</si>
  <si>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</si>
  <si>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</si>
  <si>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</si>
  <si>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</si>
  <si>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</si>
  <si>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</si>
  <si>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</si>
  <si>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</si>
  <si>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</si>
  <si>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</si>
  <si>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</si>
  <si>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</si>
  <si>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</si>
  <si>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</si>
  <si>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</si>
  <si>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</si>
  <si>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</si>
  <si>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</si>
  <si>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</si>
  <si>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</si>
  <si>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</si>
  <si>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</si>
  <si>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</si>
  <si>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</si>
  <si>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</si>
  <si>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</si>
  <si>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</si>
  <si>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</si>
  <si>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</si>
  <si>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</si>
  <si>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</si>
  <si>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</si>
  <si>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</si>
  <si>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</si>
  <si>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</si>
  <si>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</si>
  <si>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</si>
  <si>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</si>
  <si>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</si>
  <si>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</si>
  <si>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</si>
  <si>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</si>
  <si>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</si>
  <si>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</si>
  <si>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</si>
  <si>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</si>
  <si>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</si>
  <si>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</si>
  <si>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</si>
  <si>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</si>
  <si>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</si>
  <si>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</si>
  <si>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</si>
  <si>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</si>
  <si>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</si>
  <si>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</si>
  <si>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</si>
  <si>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</si>
  <si>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</si>
  <si>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</si>
  <si>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</si>
  <si>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</si>
  <si>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</si>
  <si>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</si>
  <si>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</si>
  <si>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</si>
  <si>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</si>
  <si>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</si>
  <si>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</si>
  <si>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</si>
  <si>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</si>
  <si>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</si>
  <si>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</si>
  <si>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</si>
  <si>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</si>
  <si>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</si>
  <si>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</si>
  <si>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</si>
  <si>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</si>
  <si>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</si>
  <si>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</si>
  <si>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</si>
  <si>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</si>
  <si>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</si>
  <si>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</si>
  <si>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</si>
  <si>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</si>
  <si>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</si>
  <si>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</si>
  <si>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</si>
  <si>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</si>
  <si>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</si>
  <si>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</si>
  <si>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</si>
  <si>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</si>
  <si>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</si>
  <si>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</si>
  <si>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</si>
  <si>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</si>
  <si>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</si>
  <si>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</si>
  <si>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</si>
  <si>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</si>
  <si>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</si>
  <si>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</si>
  <si>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</si>
  <si>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</si>
  <si>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</si>
  <si>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</si>
  <si>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</si>
  <si>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</si>
  <si>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</si>
  <si>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</si>
  <si>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</si>
  <si>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</si>
  <si>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</si>
  <si>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</si>
  <si>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</si>
  <si>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</si>
  <si>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</si>
  <si>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</si>
  <si>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</si>
  <si>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</si>
  <si>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</si>
  <si>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</si>
  <si>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</si>
  <si>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</si>
  <si>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</si>
  <si>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</si>
  <si>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</si>
  <si>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</si>
  <si>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</si>
  <si>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</si>
  <si>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</si>
  <si>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</si>
  <si>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</si>
  <si>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</si>
  <si>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</si>
  <si>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</si>
  <si>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</si>
  <si>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</si>
  <si>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</si>
  <si>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</si>
  <si>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</si>
  <si>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</si>
  <si>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</si>
  <si>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</si>
  <si>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</si>
  <si>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</si>
  <si>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</si>
  <si>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</si>
  <si>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</si>
  <si>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</si>
  <si>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</si>
  <si>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</si>
  <si>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</si>
  <si>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</si>
  <si>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</si>
  <si>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</si>
  <si>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</si>
  <si>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</si>
  <si>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</si>
  <si>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</si>
  <si>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</si>
  <si>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</si>
  <si>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</si>
  <si>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</si>
  <si>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</si>
  <si>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</si>
  <si>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</si>
  <si>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</si>
  <si>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</si>
  <si>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</si>
  <si>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</si>
  <si>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</si>
  <si>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</si>
  <si>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</si>
  <si>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</si>
  <si>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</si>
  <si>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</si>
  <si>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</si>
  <si>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</si>
  <si>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</si>
  <si>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</si>
  <si>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</si>
  <si>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</si>
  <si>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</si>
  <si>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</si>
  <si>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</si>
  <si>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</si>
  <si>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</si>
  <si>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</si>
  <si>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</si>
  <si>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</si>
  <si>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</si>
  <si>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</si>
  <si>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</si>
  <si>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</si>
  <si>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</si>
  <si>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</si>
  <si>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</si>
  <si>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</si>
  <si>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</si>
  <si>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</si>
  <si>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</si>
  <si>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</si>
  <si>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</si>
  <si>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</si>
  <si>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</si>
  <si>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</si>
  <si>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</si>
  <si>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</si>
  <si>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</si>
  <si>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</si>
  <si>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</si>
  <si>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</si>
  <si>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</si>
  <si>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</si>
  <si>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</si>
  <si>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</si>
  <si>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</si>
  <si>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</si>
  <si>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</si>
  <si>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</si>
  <si>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</si>
  <si>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</si>
  <si>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</si>
  <si>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</si>
  <si>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</si>
  <si>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</si>
  <si>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</si>
  <si>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</si>
  <si>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</si>
  <si>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</si>
  <si>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</si>
  <si>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</si>
  <si>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</si>
  <si>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</si>
  <si>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</si>
  <si>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</si>
  <si>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</si>
  <si>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</si>
  <si>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</si>
  <si>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</si>
  <si>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</si>
  <si>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</si>
  <si>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</si>
  <si>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</si>
  <si>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</si>
  <si>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</si>
  <si>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</si>
  <si>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</si>
  <si>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</si>
  <si>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</si>
  <si>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</si>
  <si>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</si>
  <si>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</si>
  <si>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</si>
  <si>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</si>
  <si>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</si>
  <si>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</si>
  <si>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</si>
  <si>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</si>
  <si>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</si>
  <si>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</si>
  <si>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</si>
  <si>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</si>
  <si>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</si>
  <si>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</si>
  <si>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</si>
  <si>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</si>
  <si>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</si>
  <si>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</si>
  <si>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</si>
  <si>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</si>
  <si>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</si>
  <si>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</si>
  <si>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</si>
  <si>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</si>
  <si>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</si>
  <si>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</si>
  <si>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</si>
  <si>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</si>
  <si>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</si>
  <si>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</si>
  <si>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</si>
  <si>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</si>
  <si>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</si>
  <si>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</si>
  <si>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</si>
  <si>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</si>
  <si>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</si>
  <si>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</si>
  <si>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</si>
  <si>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</si>
  <si>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</si>
  <si>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</si>
  <si>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</si>
  <si>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</si>
  <si>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</si>
  <si>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</si>
  <si>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</si>
  <si>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</si>
  <si>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</si>
  <si>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</si>
  <si>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</si>
  <si>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</si>
  <si>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</si>
  <si>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</si>
  <si>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</si>
  <si>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</si>
  <si>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</si>
  <si>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</si>
  <si>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</si>
  <si>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</si>
  <si>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</si>
  <si>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</si>
  <si>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</si>
  <si>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</si>
  <si>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</si>
  <si>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</si>
  <si>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</si>
  <si>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</si>
  <si>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</si>
  <si>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</si>
  <si>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</si>
  <si>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</si>
  <si>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</si>
  <si>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</si>
  <si>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</si>
  <si>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</si>
  <si>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</si>
  <si>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</si>
  <si>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</si>
  <si>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</si>
  <si>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</si>
  <si>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</si>
  <si>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</si>
  <si>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</si>
  <si>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</si>
  <si>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</si>
  <si>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</si>
  <si>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</si>
  <si>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</si>
  <si>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</si>
  <si>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</si>
  <si>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</si>
  <si>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</si>
  <si>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</si>
  <si>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</si>
  <si>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</si>
  <si>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</si>
  <si>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</si>
  <si>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</si>
  <si>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</si>
  <si>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</si>
  <si>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</si>
  <si>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</si>
  <si>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</si>
  <si>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</si>
  <si>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</si>
  <si>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</si>
  <si>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</si>
  <si>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</si>
  <si>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</si>
  <si>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</si>
  <si>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</si>
  <si>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</si>
  <si>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</si>
  <si>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</si>
  <si>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</si>
  <si>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</si>
  <si>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</si>
  <si>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</si>
  <si>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</si>
  <si>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</si>
  <si>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</si>
  <si>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</si>
  <si>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</si>
  <si>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</si>
  <si>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</si>
  <si>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</si>
  <si>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</si>
  <si>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</si>
  <si>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</si>
  <si>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</si>
  <si>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</si>
  <si>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</si>
  <si>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</si>
  <si>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</si>
  <si>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</si>
  <si>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</si>
  <si>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</si>
  <si>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</si>
  <si>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</si>
  <si>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</si>
  <si>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</si>
  <si>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</si>
  <si>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</si>
  <si>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</si>
  <si>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</si>
  <si>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</si>
  <si>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</si>
  <si>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</si>
  <si>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</si>
  <si>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</si>
  <si>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</si>
  <si>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</si>
  <si>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</si>
  <si>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</si>
  <si>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</si>
  <si>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</si>
  <si>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</si>
  <si>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</si>
  <si>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</si>
  <si>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</si>
  <si>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</si>
  <si>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</si>
  <si>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</si>
  <si>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</si>
  <si>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</si>
  <si>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</si>
  <si>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</si>
  <si>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</si>
  <si>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</si>
  <si>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</si>
  <si>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</si>
  <si>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</si>
  <si>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</si>
  <si>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</si>
  <si>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</si>
  <si>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</si>
  <si>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</si>
  <si>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</si>
  <si>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</si>
  <si>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</si>
  <si>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</si>
  <si>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</si>
  <si>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</si>
  <si>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</si>
  <si>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</si>
  <si>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</si>
  <si>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</si>
  <si>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</si>
  <si>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</si>
  <si>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</si>
  <si>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</si>
  <si>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</si>
  <si>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</si>
  <si>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</si>
  <si>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</si>
  <si>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</si>
  <si>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</si>
  <si>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</si>
  <si>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</si>
  <si>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</si>
  <si>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</si>
  <si>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</si>
  <si>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</si>
  <si>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</si>
  <si>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</si>
  <si>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</si>
  <si>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</si>
  <si>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</si>
  <si>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</si>
  <si>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</si>
  <si>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</si>
  <si>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</si>
  <si>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</si>
  <si>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</si>
  <si>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</si>
  <si>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</si>
  <si>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</si>
  <si>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</si>
  <si>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</si>
  <si>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</si>
  <si>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</si>
  <si>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</si>
  <si>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</si>
  <si>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</si>
  <si>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</si>
  <si>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</si>
  <si>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</si>
  <si>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</si>
  <si>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</si>
  <si>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</si>
  <si>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</si>
  <si>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</si>
  <si>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</si>
  <si>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</si>
  <si>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</si>
  <si>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</si>
  <si>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</si>
  <si>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</si>
  <si>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</si>
  <si>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</si>
  <si>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</si>
  <si>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</si>
  <si>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</si>
  <si>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</si>
  <si>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</si>
  <si>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</si>
  <si>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</si>
  <si>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</si>
  <si>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</si>
  <si>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</si>
  <si>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</si>
  <si>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</si>
  <si>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</si>
  <si>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</si>
  <si>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</si>
  <si>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</si>
  <si>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</si>
  <si>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</si>
  <si>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</si>
  <si>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</si>
  <si>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</si>
  <si>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</si>
  <si>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</si>
  <si>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</si>
  <si>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</si>
  <si>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</si>
  <si>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</si>
  <si>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</si>
  <si>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</si>
  <si>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</si>
  <si>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</si>
  <si>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</si>
  <si>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</si>
  <si>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</si>
  <si>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</si>
  <si>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</si>
  <si>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</si>
  <si>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</si>
  <si>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</si>
  <si>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</si>
  <si>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</si>
  <si>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</si>
  <si>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</si>
  <si>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</si>
  <si>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</si>
  <si>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</si>
  <si>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</si>
  <si>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</si>
  <si>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</si>
  <si>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</si>
  <si>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</si>
  <si>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</si>
  <si>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</si>
  <si>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</si>
  <si>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</si>
  <si>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</si>
  <si>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</si>
  <si>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</si>
  <si>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</si>
  <si>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</si>
  <si>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</si>
  <si>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</si>
  <si>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</si>
  <si>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</si>
  <si>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</si>
  <si>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</si>
  <si>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</si>
  <si>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</si>
  <si>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</si>
  <si>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</si>
  <si>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</si>
  <si>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</si>
  <si>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</si>
  <si>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</si>
  <si>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</si>
  <si>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</si>
  <si>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</si>
  <si>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</si>
  <si>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</si>
  <si>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</si>
  <si>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</si>
  <si>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</si>
  <si>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</si>
  <si>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</si>
  <si>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</si>
  <si>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</si>
  <si>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</si>
  <si>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</si>
  <si>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</si>
  <si>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</si>
  <si>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</si>
  <si>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</si>
  <si>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</si>
  <si>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</si>
  <si>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</si>
  <si>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</si>
  <si>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</si>
  <si>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</si>
  <si>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</si>
  <si>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</si>
  <si>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</si>
  <si>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</si>
  <si>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</si>
  <si>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</si>
  <si>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</si>
  <si>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</si>
  <si>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</si>
  <si>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</si>
  <si>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</si>
  <si>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</si>
  <si>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</si>
  <si>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</si>
  <si>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</si>
  <si>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</si>
  <si>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</si>
  <si>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</si>
  <si>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</si>
  <si>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</si>
  <si>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</si>
  <si>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</si>
  <si>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</si>
  <si>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</si>
  <si>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</si>
  <si>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</si>
  <si>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</si>
  <si>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</si>
  <si>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</si>
  <si>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</si>
  <si>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</si>
  <si>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</si>
  <si>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</si>
  <si>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</si>
  <si>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</si>
  <si>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</si>
  <si>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</si>
  <si>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</si>
  <si>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</si>
  <si>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</si>
  <si>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</si>
  <si>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</si>
  <si>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</si>
  <si>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</si>
  <si>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</si>
  <si>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</si>
  <si>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</si>
  <si>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</si>
  <si>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</si>
  <si>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</si>
  <si>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</si>
  <si>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</si>
  <si>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</si>
  <si>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</si>
  <si>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</si>
  <si>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</si>
  <si>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</si>
  <si>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</si>
  <si>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</si>
  <si>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</si>
  <si>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</si>
  <si>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</si>
  <si>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</si>
  <si>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</si>
  <si>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</si>
  <si>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</si>
  <si>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</si>
  <si>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</si>
  <si>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</si>
  <si>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</si>
  <si>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</si>
  <si>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</si>
  <si>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</si>
  <si>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</si>
  <si>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</si>
  <si>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</si>
  <si>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</si>
  <si>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</si>
  <si>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</si>
  <si>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</si>
  <si>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</si>
  <si>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</si>
  <si>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</si>
  <si>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</si>
  <si>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</si>
  <si>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</si>
  <si>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</si>
  <si>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</si>
  <si>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</si>
  <si>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</si>
  <si>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</si>
  <si>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</si>
  <si>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</si>
  <si>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</si>
  <si>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</si>
  <si>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</si>
  <si>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</si>
  <si>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</si>
  <si>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</si>
  <si>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</si>
  <si>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</si>
  <si>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</si>
  <si>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</si>
  <si>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</si>
  <si>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</si>
  <si>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</si>
  <si>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</si>
  <si>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</si>
  <si>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</si>
  <si>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</si>
  <si>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</si>
  <si>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</si>
  <si>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</si>
  <si>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</si>
  <si>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</si>
  <si>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</si>
  <si>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</si>
  <si>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</si>
  <si>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</si>
  <si>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</si>
  <si>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</si>
  <si>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</si>
  <si>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</si>
  <si>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</si>
  <si>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</si>
  <si>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</si>
  <si>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</si>
  <si>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</si>
  <si>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</si>
  <si>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</si>
  <si>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</si>
  <si>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</si>
  <si>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</si>
  <si>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</si>
  <si>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</si>
  <si>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</si>
  <si>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</si>
  <si>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</si>
  <si>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</si>
  <si>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</si>
  <si>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</si>
  <si>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</si>
  <si>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</si>
  <si>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</si>
  <si>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</si>
  <si>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</si>
  <si>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</si>
  <si>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</si>
  <si>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</si>
  <si>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</si>
  <si>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</si>
  <si>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</si>
  <si>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</si>
  <si>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</si>
  <si>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</si>
  <si>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</si>
  <si>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</si>
  <si>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</si>
  <si>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</si>
  <si>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</si>
  <si>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</si>
  <si>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</si>
  <si>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</si>
  <si>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</si>
  <si>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</si>
  <si>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</si>
  <si>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</si>
  <si>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</si>
  <si>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</si>
  <si>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</si>
  <si>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</si>
  <si>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</si>
  <si>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</si>
  <si>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</si>
  <si>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</si>
  <si>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</si>
  <si>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</si>
  <si>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</si>
  <si>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</si>
  <si>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</si>
  <si>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</si>
  <si>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</si>
  <si>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</si>
  <si>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</si>
  <si>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</si>
  <si>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</si>
  <si>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</si>
  <si>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</si>
  <si>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</si>
  <si>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</si>
  <si>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</si>
  <si>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</si>
  <si>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</si>
  <si>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</si>
  <si>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</si>
  <si>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</si>
  <si>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</si>
  <si>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</si>
  <si>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</si>
  <si>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</si>
  <si>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</si>
  <si>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</si>
  <si>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</si>
  <si>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</si>
  <si>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</si>
  <si>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</si>
  <si>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</si>
  <si>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</si>
  <si>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</si>
  <si>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</si>
  <si>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</si>
  <si>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</si>
  <si>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</si>
  <si>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</si>
  <si>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</si>
  <si>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</si>
  <si>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</si>
  <si>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</si>
  <si>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</si>
  <si>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</si>
  <si>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</si>
  <si>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</si>
  <si>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</si>
  <si>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</si>
  <si>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</si>
  <si>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</si>
  <si>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</si>
  <si>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</si>
  <si>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</si>
  <si>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</si>
  <si>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</si>
  <si>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</si>
  <si>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</si>
  <si>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</si>
  <si>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</si>
  <si>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</si>
  <si>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</si>
  <si>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</si>
  <si>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</si>
  <si>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</si>
  <si>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</si>
  <si>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</si>
  <si>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</si>
  <si>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</si>
  <si>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</si>
  <si>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</si>
  <si>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</si>
  <si>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</si>
  <si>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</si>
  <si>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</si>
  <si>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</si>
  <si>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</si>
  <si>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</si>
  <si>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</si>
  <si>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</si>
  <si>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</si>
  <si>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</si>
  <si>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</si>
  <si>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</si>
  <si>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</si>
  <si>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</si>
  <si>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</si>
  <si>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</si>
  <si>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</si>
  <si>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</si>
  <si>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</si>
  <si>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</si>
  <si>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</si>
  <si>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</si>
  <si>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</si>
  <si>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</si>
  <si>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</si>
  <si>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</si>
  <si>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</si>
  <si>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</si>
  <si>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</si>
  <si>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</si>
  <si>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</si>
  <si>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</si>
  <si>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</si>
  <si>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</si>
  <si>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</si>
  <si>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</si>
  <si>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</si>
  <si>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</si>
  <si>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</si>
  <si>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</si>
  <si>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</si>
  <si>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</si>
  <si>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</si>
  <si>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</si>
  <si>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</si>
  <si>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</si>
  <si>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</si>
  <si>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</si>
  <si>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</si>
  <si>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</si>
  <si>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</si>
  <si>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</si>
  <si>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</si>
  <si>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</si>
  <si>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</si>
  <si>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</si>
  <si>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</si>
  <si>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</si>
  <si>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</si>
  <si>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</si>
  <si>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</si>
  <si>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</si>
  <si>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</si>
  <si>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</si>
  <si>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</si>
  <si>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</si>
  <si>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</si>
  <si>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</si>
  <si>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</si>
  <si>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</si>
  <si>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</si>
  <si>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</si>
  <si>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</si>
  <si>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</si>
  <si>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</si>
  <si>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</si>
  <si>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</si>
  <si>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</si>
  <si>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</si>
  <si>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</si>
  <si>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</si>
  <si>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</si>
  <si>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</si>
  <si>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</si>
  <si>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</si>
  <si>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</si>
  <si>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</si>
  <si>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</si>
  <si>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</si>
  <si>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</si>
  <si>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</si>
  <si>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</si>
  <si>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</si>
  <si>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</si>
  <si>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</si>
  <si>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</si>
  <si>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</si>
  <si>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</si>
  <si>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</si>
  <si>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</si>
  <si>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</si>
  <si>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</si>
  <si>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</si>
  <si>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</si>
  <si>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</si>
  <si>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</si>
  <si>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</si>
  <si>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</si>
  <si>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</si>
  <si>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</si>
  <si>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</si>
  <si>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</si>
  <si>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</si>
  <si>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</si>
  <si>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</si>
  <si>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</si>
  <si>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</si>
  <si>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</si>
  <si>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</si>
  <si>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</si>
  <si>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</si>
  <si>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</si>
  <si>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</si>
  <si>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</si>
  <si>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</si>
  <si>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</si>
  <si>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</si>
  <si>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</si>
  <si>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</si>
  <si>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</si>
  <si>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</si>
  <si>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</si>
  <si>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</si>
  <si>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</si>
  <si>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</si>
  <si>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</si>
  <si>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</si>
  <si>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</si>
  <si>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</si>
  <si>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</si>
  <si>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</si>
  <si>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</si>
  <si>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</si>
  <si>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</si>
  <si>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</si>
  <si>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</si>
  <si>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</si>
  <si>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</si>
  <si>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</si>
  <si>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</si>
  <si>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</si>
  <si>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</si>
  <si>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</si>
  <si>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</si>
  <si>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</si>
  <si>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</si>
  <si>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</si>
  <si>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</si>
  <si>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</si>
  <si>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</si>
  <si>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</si>
  <si>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</si>
  <si>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</si>
  <si>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</si>
  <si>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</si>
  <si>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</si>
  <si>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</si>
  <si>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</si>
  <si>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</si>
  <si>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</si>
  <si>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</si>
  <si>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</si>
  <si>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</si>
  <si>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</si>
  <si>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</si>
  <si>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</si>
  <si>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</si>
  <si>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</si>
  <si>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</si>
  <si>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</si>
  <si>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</si>
  <si>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</si>
  <si>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</si>
  <si>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</si>
  <si>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</si>
  <si>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</si>
  <si>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</si>
  <si>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</si>
  <si>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</si>
  <si>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</si>
  <si>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</si>
  <si>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</si>
  <si>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</si>
  <si>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</si>
  <si>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</si>
  <si>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</si>
  <si>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</si>
  <si>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</si>
  <si>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</si>
  <si>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</si>
  <si>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</si>
  <si>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</si>
  <si>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</si>
  <si>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</si>
  <si>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</si>
  <si>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</si>
  <si>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</si>
  <si>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</si>
  <si>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</si>
  <si>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</si>
  <si>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</si>
  <si>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</si>
  <si>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</si>
  <si>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</si>
  <si>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</si>
  <si>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</si>
  <si>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</si>
  <si>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</si>
  <si>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</si>
  <si>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</si>
  <si>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</si>
  <si>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</si>
  <si>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</si>
  <si>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</si>
  <si>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</si>
  <si>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</si>
  <si>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</si>
  <si>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</si>
  <si>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</si>
  <si>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</si>
  <si>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</si>
  <si>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</si>
  <si>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</si>
  <si>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</si>
  <si>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</si>
  <si>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</si>
  <si>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</si>
  <si>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</si>
  <si>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</si>
  <si>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</si>
  <si>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</si>
  <si>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</si>
  <si>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</si>
  <si>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</si>
  <si>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</si>
  <si>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</si>
  <si>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</si>
  <si>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</si>
  <si>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</si>
  <si>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</si>
  <si>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</si>
  <si>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</si>
  <si>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</si>
  <si>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</si>
  <si>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</si>
  <si>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</si>
  <si>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</si>
  <si>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</si>
  <si>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</si>
  <si>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</si>
  <si>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</si>
  <si>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</si>
  <si>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</si>
  <si>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</si>
  <si>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</si>
  <si>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</si>
  <si>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</si>
  <si>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</si>
  <si>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</si>
  <si>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</si>
  <si>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</si>
  <si>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</si>
  <si>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</si>
  <si>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</si>
  <si>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</si>
  <si>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</si>
  <si>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</si>
  <si>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</si>
  <si>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</si>
  <si>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</si>
  <si>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</si>
  <si>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</si>
  <si>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</si>
  <si>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</si>
  <si>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</si>
  <si>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</si>
  <si>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</si>
  <si>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</si>
  <si>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</si>
  <si>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</si>
  <si>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</si>
  <si>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</si>
  <si>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</si>
  <si>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</si>
  <si>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</si>
  <si>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</si>
  <si>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</si>
  <si>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</si>
  <si>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</si>
  <si>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</si>
  <si>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</si>
  <si>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</si>
  <si>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</si>
  <si>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</si>
  <si>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</si>
  <si>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</si>
  <si>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</si>
  <si>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</si>
  <si>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</si>
  <si>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</si>
  <si>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</si>
  <si>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</si>
  <si>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</si>
  <si>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</si>
  <si>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</si>
  <si>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</si>
  <si>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</si>
  <si>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</si>
  <si>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</si>
  <si>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</si>
  <si>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</si>
  <si>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</si>
  <si>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</si>
  <si>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</si>
  <si>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</si>
  <si>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</si>
  <si>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</si>
  <si>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</si>
  <si>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</si>
  <si>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</si>
  <si>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</si>
  <si>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</si>
  <si>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</si>
  <si>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</si>
  <si>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</si>
  <si>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</si>
  <si>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</si>
  <si>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</si>
  <si>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</si>
  <si>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</si>
  <si>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</si>
  <si>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</si>
  <si>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</si>
  <si>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</si>
  <si>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</si>
  <si>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</si>
  <si>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</si>
  <si>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</si>
  <si>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</si>
  <si>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</si>
  <si>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</si>
  <si>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</si>
  <si>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</si>
  <si>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</si>
  <si>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</si>
  <si>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</si>
  <si>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</si>
  <si>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</si>
  <si>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</si>
  <si>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</si>
  <si>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</si>
  <si>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</si>
  <si>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</si>
  <si>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</si>
  <si>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</si>
  <si>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</si>
  <si>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</si>
  <si>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</si>
  <si>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</si>
  <si>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</si>
  <si>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</si>
  <si>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</si>
  <si>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</si>
  <si>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</si>
  <si>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</si>
  <si>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</si>
  <si>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</si>
  <si>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</si>
  <si>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</si>
  <si>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</si>
  <si>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</si>
  <si>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</si>
  <si>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</si>
  <si>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</si>
  <si>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</si>
  <si>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</si>
  <si>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</si>
  <si>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</si>
  <si>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</si>
  <si>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</si>
  <si>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</si>
  <si>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</si>
  <si>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</si>
  <si>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</si>
  <si>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</si>
  <si>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</si>
  <si>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</si>
  <si>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</si>
  <si>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</si>
  <si>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</si>
  <si>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</si>
  <si>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</si>
  <si>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</si>
  <si>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</si>
  <si>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</si>
  <si>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</si>
  <si>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</si>
  <si>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</si>
  <si>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</si>
  <si>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</si>
  <si>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</si>
  <si>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</si>
  <si>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</si>
  <si>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</si>
  <si>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</si>
  <si>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</si>
  <si>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</si>
  <si>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</si>
  <si>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</si>
  <si>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</si>
  <si>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</si>
  <si>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</si>
  <si>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</si>
  <si>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</si>
  <si>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</si>
  <si>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</si>
  <si>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</si>
  <si>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</si>
  <si>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</si>
  <si>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</si>
  <si>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</si>
  <si>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</si>
  <si>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</si>
  <si>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</si>
  <si>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</si>
  <si>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</si>
  <si>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</si>
  <si>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</si>
  <si>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</si>
  <si>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</si>
  <si>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</si>
  <si>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</si>
  <si>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</si>
  <si>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</si>
  <si>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</si>
  <si>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</si>
  <si>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</si>
  <si>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</si>
  <si>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</si>
  <si>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</si>
  <si>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</si>
  <si>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</si>
  <si>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</si>
  <si>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</si>
  <si>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</si>
  <si>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</si>
  <si>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</si>
  <si>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</si>
  <si>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</si>
  <si>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</si>
  <si>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</si>
  <si>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</si>
  <si>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</si>
  <si>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</si>
  <si>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</si>
  <si>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</si>
  <si>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</si>
  <si>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</si>
  <si>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</si>
  <si>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</si>
  <si>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</si>
  <si>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</si>
  <si>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</si>
  <si>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</si>
  <si>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</si>
  <si>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</si>
  <si>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</si>
  <si>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</si>
  <si>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</si>
  <si>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</si>
  <si>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</si>
  <si>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</si>
  <si>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</si>
  <si>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</si>
  <si>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</si>
  <si>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</si>
  <si>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</si>
  <si>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</si>
  <si>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</si>
  <si>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</si>
  <si>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</si>
  <si>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</si>
  <si>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</si>
  <si>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</si>
  <si>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</si>
  <si>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</si>
  <si>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</si>
  <si>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</si>
  <si>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</si>
  <si>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</si>
  <si>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</si>
  <si>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</si>
  <si>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</si>
  <si>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</si>
  <si>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</si>
  <si>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</si>
  <si>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</si>
  <si>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</si>
  <si>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</si>
  <si>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</si>
  <si>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</si>
  <si>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</si>
  <si>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</si>
  <si>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</si>
  <si>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</si>
  <si>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</si>
  <si>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</si>
  <si>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</si>
  <si>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</si>
  <si>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</si>
  <si>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</si>
  <si>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</si>
  <si>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</si>
  <si>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</si>
  <si>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</si>
  <si>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</si>
  <si>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</si>
  <si>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</si>
  <si>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</si>
  <si>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</si>
  <si>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</si>
  <si>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</si>
  <si>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</si>
  <si>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</si>
  <si>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</si>
  <si>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</si>
  <si>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</si>
  <si>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</si>
  <si>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</si>
  <si>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</si>
  <si>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</si>
  <si>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</si>
  <si>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</si>
  <si>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</si>
  <si>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</si>
  <si>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</si>
  <si>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</si>
  <si>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</si>
  <si>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</si>
  <si>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</si>
  <si>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</si>
  <si>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</si>
  <si>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</si>
  <si>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</si>
  <si>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</si>
  <si>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</si>
  <si>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</si>
  <si>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</si>
  <si>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</si>
  <si>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</si>
  <si>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</si>
  <si>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</si>
  <si>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</si>
  <si>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</si>
  <si>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</si>
  <si>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</si>
  <si>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</si>
  <si>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</si>
  <si>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</si>
  <si>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</si>
  <si>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</si>
  <si>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</si>
  <si>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</si>
  <si>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</si>
  <si>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</si>
  <si>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</si>
  <si>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</si>
  <si>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</si>
  <si>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</si>
  <si>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</si>
  <si>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</si>
  <si>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</si>
  <si>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</si>
  <si>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</si>
  <si>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</si>
  <si>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</si>
  <si>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</si>
  <si>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</si>
  <si>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</si>
  <si>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</si>
  <si>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</si>
  <si>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</si>
  <si>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</si>
  <si>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</si>
  <si>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</si>
  <si>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</si>
  <si>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</si>
  <si>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</si>
  <si>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</si>
  <si>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</si>
  <si>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</si>
  <si>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</si>
  <si>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</si>
  <si>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</si>
  <si>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</si>
  <si>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</si>
  <si>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</si>
  <si>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</si>
  <si>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</si>
  <si>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</si>
  <si>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</si>
  <si>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</si>
  <si>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</si>
  <si>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</si>
  <si>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</si>
  <si>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</si>
  <si>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</si>
  <si>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</si>
  <si>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</si>
  <si>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</si>
  <si>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</si>
  <si>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</si>
  <si>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</si>
  <si>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</si>
  <si>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</si>
  <si>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</si>
  <si>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</si>
  <si>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</si>
  <si>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</si>
  <si>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</si>
  <si>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</si>
  <si>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</si>
  <si>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</si>
  <si>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</si>
  <si>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</si>
  <si>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</si>
  <si>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</si>
  <si>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</si>
  <si>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</si>
  <si>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</si>
  <si>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</si>
  <si>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</si>
  <si>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</si>
  <si>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</si>
  <si>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</si>
  <si>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</si>
  <si>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</si>
  <si>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</si>
  <si>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</si>
  <si>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</si>
  <si>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</si>
  <si>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</si>
  <si>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</si>
  <si>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</si>
  <si>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</si>
  <si>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</si>
  <si>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</si>
  <si>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</si>
  <si>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</si>
  <si>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</si>
  <si>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</si>
  <si>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</si>
  <si>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</si>
  <si>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</si>
  <si>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</si>
  <si>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</si>
  <si>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</si>
  <si>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</si>
  <si>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</si>
  <si>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</si>
  <si>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</si>
  <si>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</si>
  <si>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</si>
  <si>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</si>
  <si>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</si>
  <si>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</si>
  <si>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</si>
  <si>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</si>
  <si>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</si>
  <si>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</si>
  <si>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</si>
  <si>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</si>
  <si>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</si>
  <si>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</si>
  <si>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</si>
  <si>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</si>
  <si>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</si>
  <si>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</si>
  <si>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</si>
  <si>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</si>
  <si>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</si>
  <si>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</si>
  <si>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</si>
  <si>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</si>
  <si>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</si>
  <si>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</si>
  <si>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</si>
  <si>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</si>
  <si>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</si>
  <si>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</si>
  <si>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</si>
  <si>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</si>
  <si>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</si>
  <si>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</si>
  <si>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</si>
  <si>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</si>
  <si>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</si>
  <si>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</si>
  <si>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</si>
  <si>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</si>
  <si>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</si>
  <si>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</si>
  <si>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</si>
  <si>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</si>
  <si>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</si>
  <si>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</si>
  <si>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</si>
  <si>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</si>
  <si>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</si>
  <si>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</si>
  <si>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</si>
  <si>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</si>
  <si>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</si>
  <si>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</si>
  <si>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</si>
  <si>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</si>
  <si>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</si>
  <si>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</si>
  <si>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</si>
  <si>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</si>
  <si>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</si>
  <si>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</si>
  <si>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</si>
  <si>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</si>
  <si>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</si>
  <si>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</si>
  <si>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</si>
  <si>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</si>
  <si>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</si>
  <si>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</si>
  <si>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</si>
  <si>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</si>
  <si>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</si>
  <si>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</si>
  <si>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</si>
  <si>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</si>
  <si>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</si>
  <si>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</si>
  <si>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</si>
  <si>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</si>
  <si>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</si>
  <si>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</si>
  <si>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</si>
  <si>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</si>
  <si>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</si>
  <si>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</si>
  <si>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</si>
  <si>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</si>
  <si>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</si>
  <si>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</si>
  <si>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</si>
  <si>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</si>
  <si>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</si>
  <si>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</si>
  <si>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</si>
  <si>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</si>
  <si>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</si>
  <si>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</si>
  <si>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</si>
  <si>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</si>
  <si>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</si>
  <si>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</si>
  <si>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</si>
  <si>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</si>
  <si>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</si>
  <si>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</si>
  <si>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</si>
  <si>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</si>
  <si>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</si>
  <si>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</si>
  <si>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</si>
  <si>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</si>
  <si>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</si>
  <si>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</si>
  <si>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</si>
  <si>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</si>
  <si>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</si>
  <si>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</si>
  <si>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</si>
  <si>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</si>
  <si>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</si>
  <si>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</si>
  <si>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</si>
  <si>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</si>
  <si>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</si>
  <si>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</si>
  <si>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</si>
  <si>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</si>
  <si>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</si>
  <si>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</si>
  <si>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</si>
  <si>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</si>
  <si>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</si>
  <si>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</si>
  <si>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</si>
  <si>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</si>
  <si>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</si>
  <si>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</si>
  <si>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</si>
  <si>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</si>
  <si>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</si>
  <si>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</si>
  <si>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</si>
  <si>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</si>
  <si>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</si>
  <si>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</si>
  <si>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</si>
  <si>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</si>
  <si>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</si>
  <si>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</si>
  <si>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</si>
  <si>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</si>
  <si>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</si>
  <si>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</si>
  <si>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</si>
  <si>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</si>
  <si>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</si>
  <si>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</si>
  <si>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</si>
  <si>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</si>
  <si>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</si>
  <si>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</si>
  <si>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</si>
  <si>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</si>
  <si>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</si>
  <si>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</si>
  <si>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</si>
  <si>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</si>
  <si>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</si>
  <si>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</si>
  <si>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</si>
  <si>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</si>
  <si>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</si>
  <si>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</si>
  <si>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</si>
  <si>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</si>
  <si>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</si>
  <si>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</si>
  <si>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</si>
  <si>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</si>
  <si>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</si>
  <si>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</si>
  <si>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</si>
  <si>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</si>
  <si>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</si>
  <si>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</si>
  <si>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</si>
  <si>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</si>
  <si>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</si>
  <si>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</si>
  <si>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</si>
  <si>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</si>
  <si>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</si>
  <si>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</si>
  <si>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</si>
  <si>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</si>
  <si>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</si>
  <si>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</si>
  <si>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</si>
  <si>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</si>
  <si>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</si>
  <si>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</si>
  <si>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</si>
  <si>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</si>
  <si>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</si>
  <si>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</si>
  <si>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</si>
  <si>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</si>
  <si>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</si>
  <si>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</si>
  <si>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</si>
  <si>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</si>
  <si>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</si>
  <si>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</si>
  <si>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</si>
  <si>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</si>
  <si>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</si>
  <si>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</si>
  <si>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</si>
  <si>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</si>
  <si>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</si>
  <si>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</si>
  <si>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</si>
  <si>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</si>
  <si>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</si>
  <si>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</si>
  <si>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</si>
  <si>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</si>
  <si>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</si>
  <si>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</si>
  <si>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</si>
  <si>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</si>
  <si>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</si>
  <si>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</si>
  <si>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</si>
  <si>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</si>
  <si>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</si>
  <si>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</si>
  <si>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</si>
  <si>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</si>
  <si>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</si>
  <si>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</si>
  <si>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</si>
  <si>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</si>
  <si>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</si>
  <si>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</si>
  <si>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</si>
  <si>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</si>
  <si>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</si>
  <si>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</si>
  <si>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</si>
  <si>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</si>
  <si>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</si>
  <si>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</si>
  <si>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</si>
  <si>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</si>
  <si>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</si>
  <si>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</si>
  <si>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</si>
  <si>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</si>
  <si>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</si>
  <si>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</si>
  <si>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</si>
  <si>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</si>
  <si>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</si>
  <si>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</si>
  <si>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</si>
  <si>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</si>
  <si>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</si>
  <si>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</si>
  <si>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</si>
  <si>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</si>
  <si>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</si>
  <si>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</si>
  <si>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</si>
  <si>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</si>
  <si>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</si>
  <si>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</si>
  <si>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</si>
  <si>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</si>
  <si>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</si>
  <si>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</si>
  <si>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</si>
  <si>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</si>
  <si>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</si>
  <si>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</si>
  <si>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</si>
  <si>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</si>
  <si>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</si>
  <si>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</si>
  <si>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</si>
  <si>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</si>
  <si>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</si>
  <si>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</si>
  <si>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</si>
  <si>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</si>
  <si>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</si>
  <si>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</si>
  <si>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</si>
  <si>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</si>
  <si>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</si>
  <si>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</si>
  <si>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</si>
  <si>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</si>
  <si>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</si>
  <si>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</si>
  <si>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</si>
  <si>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</si>
  <si>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</si>
  <si>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</si>
  <si>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</si>
  <si>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</si>
  <si>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</si>
  <si>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</si>
  <si>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</si>
  <si>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</si>
  <si>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</si>
  <si>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</si>
  <si>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</si>
  <si>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</si>
  <si>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</si>
  <si>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</si>
  <si>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</si>
  <si>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</si>
  <si>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</si>
  <si>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</si>
  <si>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</si>
  <si>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</si>
  <si>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</si>
  <si>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</si>
  <si>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</si>
  <si>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</si>
  <si>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</si>
  <si>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</si>
  <si>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</si>
  <si>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</si>
  <si>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</si>
  <si>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</si>
  <si>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</si>
  <si>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</si>
  <si>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</si>
  <si>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</si>
  <si>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</si>
  <si>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</si>
  <si>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</si>
  <si>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</si>
  <si>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</si>
  <si>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</si>
  <si>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</si>
  <si>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</si>
  <si>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</si>
  <si>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</si>
  <si>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</si>
  <si>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</si>
  <si>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</si>
  <si>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</si>
  <si>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</si>
  <si>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</si>
  <si>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</si>
  <si>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</si>
  <si>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</si>
  <si>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</si>
  <si>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</si>
  <si>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</si>
  <si>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</si>
  <si>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</si>
  <si>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</si>
  <si>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</si>
  <si>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</si>
  <si>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</si>
  <si>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</si>
  <si>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</si>
  <si>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</si>
  <si>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</si>
  <si>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</si>
  <si>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</si>
  <si>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</si>
  <si>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</si>
  <si>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</si>
  <si>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</si>
  <si>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</si>
  <si>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</si>
  <si>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</si>
  <si>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</si>
  <si>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</si>
  <si>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</si>
  <si>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</si>
  <si>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</si>
  <si>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</si>
  <si>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</si>
  <si>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</si>
  <si>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</si>
  <si>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</si>
  <si>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</si>
  <si>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</si>
  <si>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</si>
  <si>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</si>
  <si>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</si>
  <si>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</si>
  <si>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</si>
  <si>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</si>
  <si>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</si>
  <si>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</si>
  <si>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</si>
  <si>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</si>
  <si>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</si>
  <si>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</si>
  <si>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</si>
  <si>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</si>
  <si>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</si>
  <si>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</si>
  <si>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</si>
  <si>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</si>
  <si>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</si>
  <si>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</si>
  <si>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</si>
  <si>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</si>
  <si>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</si>
  <si>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</si>
  <si>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</si>
  <si>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</si>
  <si>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</si>
  <si>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</si>
  <si>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</si>
  <si>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</si>
  <si>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</si>
  <si>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</si>
  <si>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</si>
  <si>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</si>
  <si>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</si>
  <si>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</si>
  <si>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</si>
  <si>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</si>
  <si>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</si>
  <si>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</si>
  <si>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</si>
  <si>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</si>
  <si>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</si>
  <si>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</si>
  <si>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</si>
  <si>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</si>
  <si>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</si>
  <si>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</si>
  <si>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</si>
  <si>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</si>
  <si>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</si>
  <si>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</si>
  <si>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</si>
  <si>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</si>
  <si>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</si>
  <si>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</si>
  <si>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</si>
  <si>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</si>
  <si>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</si>
  <si>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</si>
  <si>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</si>
  <si>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</si>
  <si>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</si>
  <si>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</si>
  <si>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</si>
  <si>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</si>
  <si>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</si>
  <si>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</si>
  <si>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</si>
  <si>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</si>
  <si>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</si>
  <si>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</si>
  <si>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</si>
  <si>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</si>
  <si>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</si>
  <si>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</si>
  <si>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</si>
  <si>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</si>
  <si>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</si>
  <si>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</si>
  <si>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</si>
  <si>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</si>
  <si>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</si>
  <si>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</si>
  <si>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</si>
  <si>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</si>
  <si>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</si>
  <si>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</si>
  <si>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</si>
  <si>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</si>
  <si>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</si>
  <si>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</si>
  <si>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</si>
  <si>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</si>
  <si>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</si>
  <si>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</si>
  <si>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</si>
  <si>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</si>
  <si>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</si>
  <si>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</si>
  <si>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</si>
  <si>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</si>
  <si>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</si>
  <si>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</si>
  <si>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</si>
  <si>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</si>
  <si>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</si>
  <si>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</si>
  <si>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</si>
  <si>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</si>
  <si>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</si>
  <si>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</si>
  <si>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</si>
  <si>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</si>
  <si>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</si>
  <si>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</si>
  <si>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</si>
  <si>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</si>
  <si>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</si>
  <si>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</si>
  <si>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</si>
  <si>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</si>
  <si>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</si>
  <si>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</si>
  <si>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</si>
  <si>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</si>
  <si>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</si>
  <si>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</si>
  <si>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</si>
  <si>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</si>
  <si>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</si>
  <si>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</si>
  <si>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</si>
  <si>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</si>
  <si>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</si>
  <si>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</si>
  <si>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</si>
  <si>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</si>
  <si>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</si>
  <si>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</si>
  <si>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</si>
  <si>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</si>
  <si>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</si>
  <si>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</si>
  <si>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</si>
  <si>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</si>
  <si>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</si>
  <si>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</si>
  <si>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</si>
  <si>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</si>
  <si>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</si>
  <si>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</si>
  <si>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</si>
  <si>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</si>
  <si>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</si>
  <si>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</si>
  <si>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</si>
  <si>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</si>
  <si>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</si>
  <si>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</si>
  <si>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</si>
  <si>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</si>
  <si>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</si>
  <si>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</si>
  <si>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</si>
  <si>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</si>
  <si>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</si>
  <si>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</si>
  <si>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</si>
  <si>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</si>
  <si>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</si>
  <si>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</si>
  <si>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</si>
  <si>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</si>
  <si>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</si>
  <si>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</si>
  <si>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</si>
  <si>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</si>
  <si>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</si>
  <si>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</si>
  <si>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</si>
  <si>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</si>
  <si>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</si>
  <si>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</si>
  <si>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</si>
  <si>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</si>
  <si>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</si>
  <si>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</si>
  <si>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</si>
  <si>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</si>
  <si>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</si>
  <si>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</si>
  <si>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</si>
  <si>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</si>
  <si>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</si>
  <si>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</si>
  <si>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</si>
  <si>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</si>
  <si>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</si>
  <si>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</si>
  <si>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</si>
  <si>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</si>
  <si>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</si>
  <si>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</si>
  <si>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</si>
  <si>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</si>
  <si>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</si>
  <si>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</si>
  <si>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</si>
  <si>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</si>
  <si>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</si>
  <si>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</si>
  <si>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</si>
  <si>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</si>
  <si>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</si>
  <si>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</si>
  <si>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</si>
  <si>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</si>
  <si>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</si>
  <si>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</si>
  <si>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</si>
  <si>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</si>
  <si>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</si>
  <si>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</si>
  <si>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</si>
  <si>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</si>
  <si>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</si>
  <si>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</si>
  <si>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</si>
  <si>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</si>
  <si>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</si>
  <si>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</si>
  <si>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</si>
  <si>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</si>
  <si>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</si>
  <si>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</si>
  <si>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</si>
  <si>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</si>
  <si>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</si>
  <si>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</si>
  <si>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</si>
  <si>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</si>
  <si>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</si>
  <si>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</si>
  <si>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</si>
  <si>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</si>
  <si>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</si>
  <si>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</si>
  <si>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</si>
  <si>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</si>
  <si>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</si>
  <si>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</si>
  <si>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</si>
  <si>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</si>
  <si>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</si>
  <si>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</si>
  <si>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</si>
  <si>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</si>
  <si>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</si>
  <si>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</si>
  <si>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</si>
  <si>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</si>
  <si>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</si>
  <si>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</si>
  <si>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</si>
  <si>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</si>
  <si>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</si>
  <si>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</si>
  <si>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</si>
  <si>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</si>
  <si>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</si>
  <si>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</si>
  <si>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</si>
  <si>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</si>
  <si>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</si>
  <si>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</si>
  <si>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</si>
  <si>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</si>
  <si>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</si>
  <si>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</si>
  <si>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</si>
  <si>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</si>
  <si>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</si>
  <si>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</si>
  <si>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</si>
  <si>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</si>
  <si>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</si>
  <si>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</si>
  <si>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</si>
  <si>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</si>
  <si>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</si>
  <si>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</si>
  <si>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</si>
  <si>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</si>
  <si>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</si>
  <si>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</si>
  <si>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</si>
  <si>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</si>
  <si>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</si>
  <si>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</si>
  <si>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</si>
  <si>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</si>
  <si>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</si>
  <si>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</si>
  <si>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</si>
  <si>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</si>
  <si>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</si>
  <si>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</si>
  <si>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</si>
  <si>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</si>
  <si>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</si>
  <si>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</si>
  <si>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</si>
  <si>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</si>
  <si>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</si>
  <si>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</si>
  <si>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</si>
  <si>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</si>
  <si>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</si>
  <si>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</si>
  <si>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</si>
  <si>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</si>
  <si>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</si>
  <si>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</si>
  <si>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</si>
  <si>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</si>
  <si>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</si>
  <si>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</si>
  <si>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</si>
  <si>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</si>
  <si>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</si>
  <si>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</si>
  <si>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</si>
  <si>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</si>
  <si>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</si>
  <si>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</si>
  <si>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</si>
  <si>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</si>
  <si>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</si>
  <si>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</si>
  <si>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</si>
  <si>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</si>
  <si>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</si>
  <si>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</si>
  <si>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</si>
  <si>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</si>
  <si>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</si>
  <si>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</si>
  <si>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</si>
  <si>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</si>
  <si>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</si>
  <si>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</si>
  <si>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</si>
  <si>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</si>
  <si>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</si>
  <si>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</si>
  <si>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</si>
  <si>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</si>
  <si>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</si>
  <si>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</si>
  <si>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</si>
  <si>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</si>
  <si>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</si>
  <si>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</si>
  <si>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</si>
  <si>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</si>
  <si>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</si>
  <si>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</si>
  <si>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</si>
  <si>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</si>
  <si>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</si>
  <si>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</si>
  <si>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</si>
  <si>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</si>
  <si>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</si>
  <si>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</si>
  <si>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</si>
  <si>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</si>
  <si>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</si>
  <si>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</si>
  <si>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</si>
  <si>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</si>
  <si>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</si>
  <si>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</si>
  <si>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</si>
  <si>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</si>
  <si>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</si>
  <si>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</si>
  <si>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</si>
  <si>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</si>
  <si>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</si>
  <si>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</si>
  <si>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</si>
  <si>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</si>
  <si>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</si>
  <si>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</si>
  <si>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</si>
  <si>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</si>
  <si>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</si>
  <si>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</si>
  <si>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</si>
  <si>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</si>
  <si>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</si>
  <si>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</si>
  <si>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</si>
  <si>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</si>
  <si>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</si>
  <si>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</si>
  <si>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</si>
  <si>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</si>
  <si>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</si>
  <si>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</si>
  <si>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</si>
  <si>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</si>
  <si>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</si>
  <si>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</si>
  <si>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</si>
  <si>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</si>
  <si>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</si>
  <si>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</si>
  <si>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</si>
  <si>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</si>
  <si>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</si>
  <si>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</si>
  <si>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</si>
  <si>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</si>
  <si>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</si>
  <si>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</si>
  <si>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</si>
  <si>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</si>
  <si>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</si>
  <si>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</si>
  <si>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</si>
  <si>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</si>
  <si>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</si>
  <si>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</si>
  <si>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</si>
  <si>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</si>
  <si>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</si>
  <si>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</si>
  <si>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</si>
  <si>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</si>
  <si>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</si>
  <si>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</si>
  <si>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</si>
  <si>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</si>
  <si>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</si>
  <si>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</si>
  <si>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</si>
  <si>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</si>
  <si>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</si>
  <si>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</si>
  <si>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</si>
  <si>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</si>
  <si>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</si>
  <si>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</si>
  <si>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</si>
  <si>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</si>
  <si>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</si>
  <si>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</si>
  <si>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</si>
  <si>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</si>
  <si>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</si>
  <si>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</si>
  <si>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</si>
  <si>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</si>
  <si>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</si>
  <si>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</si>
  <si>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</si>
  <si>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</si>
  <si>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</si>
  <si>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</si>
  <si>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</si>
  <si>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</si>
  <si>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</si>
  <si>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</si>
  <si>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</si>
  <si>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</si>
  <si>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</si>
  <si>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</si>
  <si>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</si>
  <si>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</si>
  <si>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</si>
  <si>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</si>
  <si>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</si>
  <si>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</si>
  <si>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</si>
  <si>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</si>
  <si>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</si>
  <si>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</si>
  <si>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</si>
  <si>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</si>
  <si>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</si>
  <si>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</si>
  <si>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</si>
  <si>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</si>
  <si>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</si>
  <si>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</si>
  <si>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</si>
  <si>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</si>
  <si>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</si>
  <si>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</si>
  <si>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</si>
  <si>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</si>
  <si>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</si>
  <si>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</si>
  <si>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</si>
  <si>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</si>
  <si>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</si>
  <si>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</si>
  <si>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</si>
  <si>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</si>
  <si>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</si>
  <si>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</si>
  <si>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</si>
  <si>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</si>
  <si>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</si>
  <si>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</si>
  <si>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</si>
  <si>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</si>
  <si>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</si>
  <si>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</si>
  <si>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</si>
  <si>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</si>
  <si>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</si>
  <si>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</si>
  <si>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</si>
  <si>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</si>
  <si>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</si>
  <si>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</si>
  <si>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</si>
  <si>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</si>
  <si>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</si>
  <si>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</si>
  <si>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</si>
  <si>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</si>
  <si>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</si>
  <si>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</si>
  <si>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</si>
  <si>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</si>
  <si>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</si>
  <si>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</si>
  <si>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</si>
  <si>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</si>
  <si>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</si>
  <si>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</si>
  <si>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</si>
  <si>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</si>
  <si>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</si>
  <si>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</si>
  <si>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</si>
  <si>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</si>
  <si>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</si>
  <si>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</si>
  <si>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</si>
  <si>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</si>
  <si>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</si>
  <si>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</si>
  <si>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</si>
  <si>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</si>
  <si>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</si>
  <si>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</si>
  <si>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</si>
  <si>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</si>
  <si>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</si>
  <si>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</si>
  <si>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</si>
  <si>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</si>
  <si>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</si>
  <si>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</si>
  <si>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</si>
  <si>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</si>
  <si>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</si>
  <si>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</si>
  <si>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</si>
  <si>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</si>
  <si>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</si>
  <si>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</si>
  <si>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</si>
  <si>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</si>
  <si>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</si>
  <si>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</si>
  <si>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</si>
  <si>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</si>
  <si>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</si>
  <si>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</si>
  <si>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</si>
  <si>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</si>
  <si>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</si>
  <si>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</si>
  <si>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</si>
  <si>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</si>
  <si>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</si>
  <si>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</si>
  <si>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</si>
  <si>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</si>
  <si>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</si>
  <si>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</si>
  <si>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</si>
  <si>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</si>
  <si>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</si>
  <si>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</si>
  <si>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</si>
  <si>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</si>
  <si>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</si>
  <si>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</si>
  <si>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</si>
  <si>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</si>
  <si>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</si>
  <si>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</si>
  <si>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</si>
  <si>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</si>
  <si>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</si>
  <si>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</si>
  <si>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</si>
  <si>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</si>
  <si>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</si>
  <si>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</si>
  <si>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</si>
  <si>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</si>
  <si>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</si>
  <si>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</si>
  <si>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</si>
  <si>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</si>
  <si>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</si>
  <si>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</si>
  <si>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</si>
  <si>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</si>
  <si>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</si>
  <si>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</si>
  <si>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</si>
  <si>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</si>
  <si>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</si>
  <si>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</si>
  <si>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</si>
  <si>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</si>
  <si>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</si>
  <si>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</si>
  <si>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</si>
  <si>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</si>
  <si>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</si>
  <si>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</si>
  <si>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</si>
  <si>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</si>
  <si>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</si>
  <si>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</si>
  <si>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</si>
  <si>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</si>
  <si>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</si>
  <si>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</si>
  <si>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</si>
  <si>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</si>
  <si>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</si>
  <si>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</si>
  <si>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</si>
  <si>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</si>
  <si>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</si>
  <si>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</si>
  <si>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</si>
  <si>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</si>
  <si>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</si>
  <si>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</si>
  <si>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</si>
  <si>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</si>
  <si>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</si>
  <si>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</si>
  <si>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</si>
  <si>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</si>
  <si>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</si>
  <si>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</si>
  <si>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</si>
  <si>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</si>
  <si>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</si>
  <si>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</si>
  <si>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</si>
  <si>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</si>
  <si>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</si>
  <si>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</si>
  <si>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</si>
  <si>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</si>
  <si>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</si>
  <si>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</si>
  <si>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</si>
  <si>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</si>
  <si>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</si>
  <si>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</si>
  <si>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</si>
  <si>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</si>
  <si>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</si>
  <si>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</si>
  <si>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</si>
  <si>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</si>
  <si>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</si>
  <si>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</si>
  <si>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</si>
  <si>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</si>
  <si>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</si>
  <si>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</si>
  <si>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</si>
  <si>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</si>
  <si>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</si>
  <si>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</si>
  <si>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</si>
  <si>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</si>
  <si>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</si>
  <si>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</si>
  <si>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</si>
  <si>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</si>
  <si>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</si>
  <si>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</si>
  <si>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</si>
  <si>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</si>
  <si>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</si>
  <si>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</si>
  <si>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</si>
  <si>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</si>
  <si>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</si>
  <si>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</si>
  <si>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</si>
  <si>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</si>
  <si>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</si>
  <si>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</si>
  <si>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</si>
  <si>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</si>
  <si>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</si>
  <si>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</si>
  <si>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</si>
  <si>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</si>
  <si>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</si>
  <si>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</si>
  <si>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</si>
  <si>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</si>
  <si>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</si>
  <si>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</si>
  <si>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</si>
  <si>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</si>
  <si>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</si>
  <si>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</si>
  <si>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</si>
  <si>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</si>
  <si>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</si>
  <si>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</si>
  <si>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</si>
  <si>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</si>
  <si>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</si>
  <si>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</si>
  <si>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</si>
  <si>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</si>
  <si>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</si>
  <si>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</si>
  <si>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</si>
  <si>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</si>
  <si>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</si>
  <si>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</si>
  <si>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</si>
  <si>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</si>
  <si>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</si>
  <si>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</si>
  <si>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</si>
  <si>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</si>
  <si>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</si>
  <si>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</si>
  <si>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</si>
  <si>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</si>
  <si>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</si>
  <si>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</si>
  <si>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</si>
  <si>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</si>
  <si>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</si>
  <si>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</si>
  <si>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</si>
  <si>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</si>
  <si>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</si>
  <si>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</si>
  <si>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</si>
  <si>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</si>
  <si>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</si>
  <si>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</si>
  <si>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</si>
  <si>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</si>
  <si>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</si>
  <si>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</si>
  <si>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</si>
  <si>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</si>
  <si>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</si>
  <si>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</si>
  <si>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</si>
  <si>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</si>
  <si>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</si>
  <si>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</si>
  <si>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</si>
  <si>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</si>
  <si>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</si>
  <si>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</si>
  <si>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</si>
  <si>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</si>
  <si>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</si>
  <si>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</si>
  <si>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</si>
  <si>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</si>
  <si>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</si>
  <si>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</si>
  <si>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</si>
  <si>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</si>
  <si>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</si>
  <si>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</si>
  <si>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</si>
  <si>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</si>
  <si>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</si>
  <si>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</si>
  <si>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</si>
  <si>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</si>
  <si>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</si>
  <si>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</si>
  <si>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</si>
  <si>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</si>
  <si>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</si>
  <si>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</si>
  <si>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</si>
  <si>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</si>
  <si>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</si>
  <si>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</si>
  <si>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</si>
  <si>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</si>
  <si>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</si>
  <si>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</si>
  <si>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</si>
  <si>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</si>
  <si>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</si>
  <si>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</si>
  <si>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</si>
  <si>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</si>
  <si>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</si>
  <si>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</si>
  <si>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</si>
  <si>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</si>
  <si>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</si>
  <si>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</si>
  <si>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</si>
  <si>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</si>
  <si>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</si>
  <si>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</si>
  <si>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</si>
  <si>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</si>
  <si>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</si>
  <si>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</si>
  <si>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</si>
  <si>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</si>
  <si>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</si>
  <si>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</si>
  <si>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</si>
  <si>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</si>
  <si>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</si>
  <si>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</si>
  <si>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</si>
  <si>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</si>
  <si>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</si>
  <si>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</si>
  <si>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</si>
  <si>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</si>
  <si>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</si>
  <si>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</si>
  <si>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</si>
  <si>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</si>
  <si>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</si>
  <si>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</si>
  <si>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</si>
  <si>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</si>
  <si>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</si>
  <si>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</si>
  <si>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</si>
  <si>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</si>
  <si>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</si>
  <si>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</si>
  <si>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</si>
  <si>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</si>
  <si>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</si>
  <si>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</si>
  <si>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</si>
  <si>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</si>
  <si>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</si>
  <si>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</si>
  <si>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</si>
  <si>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</si>
  <si>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</si>
  <si>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</si>
  <si>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</si>
  <si>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</si>
  <si>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</si>
  <si>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</si>
  <si>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</si>
  <si>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</si>
  <si>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</si>
  <si>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</si>
  <si>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</si>
  <si>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</si>
  <si>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</si>
  <si>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</si>
  <si>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</si>
  <si>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</si>
  <si>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</si>
  <si>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</si>
  <si>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</si>
  <si>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</si>
  <si>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</si>
  <si>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</si>
  <si>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</si>
  <si>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</si>
  <si>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</si>
  <si>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</si>
  <si>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</si>
  <si>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</si>
  <si>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</si>
  <si>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</si>
  <si>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</si>
  <si>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</si>
  <si>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</si>
  <si>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</si>
  <si>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</si>
  <si>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</si>
  <si>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</si>
  <si>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</si>
  <si>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</si>
  <si>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</si>
  <si>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</si>
  <si>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</si>
  <si>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</si>
  <si>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</si>
  <si>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</si>
  <si>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</si>
  <si>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</si>
  <si>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</si>
  <si>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</si>
  <si>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</si>
  <si>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</si>
  <si>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</si>
  <si>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</si>
  <si>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</si>
  <si>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</si>
  <si>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</si>
  <si>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</si>
  <si>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</si>
  <si>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</si>
  <si>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</si>
  <si>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</si>
  <si>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</si>
  <si>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</si>
  <si>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</si>
  <si>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</si>
  <si>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</si>
  <si>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</si>
  <si>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</si>
  <si>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</si>
  <si>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</si>
  <si>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</si>
  <si>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</si>
  <si>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</si>
  <si>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</si>
  <si>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</si>
  <si>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</si>
  <si>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</si>
  <si>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</si>
  <si>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</si>
  <si>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</si>
  <si>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</si>
  <si>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</si>
  <si>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</si>
  <si>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</si>
  <si>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</si>
  <si>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</si>
  <si>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</si>
  <si>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</si>
  <si>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</si>
  <si>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</si>
  <si>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</si>
  <si>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</si>
  <si>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</si>
  <si>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</si>
  <si>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</si>
  <si>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</si>
  <si>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</si>
  <si>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</si>
  <si>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</si>
  <si>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</si>
  <si>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</si>
  <si>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</si>
  <si>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</si>
  <si>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</si>
  <si>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</si>
  <si>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</si>
  <si>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</si>
  <si>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</si>
  <si>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</si>
  <si>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</si>
  <si>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</si>
  <si>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</si>
  <si>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</si>
  <si>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</si>
  <si>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</si>
  <si>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</si>
  <si>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</si>
  <si>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</si>
  <si>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</si>
  <si>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</si>
  <si>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</si>
  <si>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</si>
  <si>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</si>
  <si>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</si>
  <si>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</si>
  <si>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</si>
  <si>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</si>
  <si>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</si>
  <si>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</si>
  <si>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</si>
  <si>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</si>
  <si>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</si>
  <si>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</si>
  <si>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</si>
  <si>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</si>
  <si>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</si>
  <si>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</si>
  <si>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</si>
  <si>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</si>
  <si>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</si>
  <si>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</si>
  <si>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</si>
  <si>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</si>
  <si>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</si>
  <si>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</si>
  <si>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</si>
  <si>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</si>
  <si>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</si>
  <si>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</si>
  <si>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</si>
  <si>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</si>
  <si>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</si>
  <si>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</si>
  <si>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</si>
  <si>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</si>
  <si>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</si>
  <si>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</si>
  <si>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</si>
  <si>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</si>
  <si>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</si>
  <si>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</si>
  <si>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</si>
  <si>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</si>
  <si>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</si>
  <si>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</si>
  <si>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</si>
  <si>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</si>
  <si>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</si>
  <si>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</si>
  <si>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</si>
  <si>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</si>
  <si>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</si>
  <si>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</si>
  <si>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</si>
  <si>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</si>
  <si>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</si>
  <si>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</si>
  <si>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</si>
  <si>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</si>
  <si>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</si>
  <si>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</si>
  <si>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</si>
  <si>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</si>
  <si>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</si>
  <si>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</si>
  <si>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</si>
  <si>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</si>
  <si>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</si>
  <si>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</si>
  <si>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</si>
  <si>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</si>
  <si>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</si>
  <si>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</si>
  <si>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</si>
  <si>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</si>
  <si>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</si>
  <si>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</si>
  <si>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</si>
  <si>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</si>
  <si>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</si>
  <si>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</si>
  <si>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</si>
  <si>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</si>
  <si>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</si>
  <si>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</si>
  <si>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</si>
  <si>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</si>
  <si>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</si>
  <si>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</si>
  <si>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</si>
  <si>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</si>
  <si>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</si>
  <si>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</si>
  <si>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</si>
  <si>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</si>
  <si>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</si>
  <si>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</si>
  <si>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</si>
  <si>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</si>
  <si>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</si>
  <si>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</si>
  <si>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</si>
  <si>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</si>
  <si>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</si>
  <si>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</si>
  <si>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</si>
  <si>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</si>
  <si>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</si>
  <si>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</si>
  <si>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</si>
  <si>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</si>
  <si>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</si>
  <si>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</si>
  <si>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</si>
  <si>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</si>
  <si>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</si>
  <si>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</si>
  <si>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</si>
  <si>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</si>
  <si>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</si>
  <si>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</si>
  <si>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</si>
  <si>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</si>
  <si>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</si>
  <si>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</si>
  <si>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</si>
  <si>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</si>
  <si>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</si>
  <si>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</si>
  <si>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</si>
  <si>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</si>
  <si>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</si>
  <si>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</si>
  <si>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</si>
  <si>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</si>
  <si>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</si>
  <si>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</si>
  <si>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</si>
  <si>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</si>
  <si>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</si>
  <si>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</si>
  <si>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</si>
  <si>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</si>
  <si>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</si>
  <si>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</si>
  <si>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</si>
  <si>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</si>
  <si>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</si>
  <si>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</si>
  <si>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</si>
  <si>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</si>
  <si>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</si>
  <si>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</si>
  <si>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</si>
  <si>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</si>
  <si>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</si>
  <si>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</si>
  <si>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</si>
  <si>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</si>
  <si>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</si>
  <si>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</si>
  <si>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</si>
  <si>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</si>
  <si>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</si>
  <si>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</si>
  <si>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</si>
  <si>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</si>
  <si>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</si>
  <si>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</si>
  <si>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</si>
  <si>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</si>
  <si>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</si>
  <si>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</si>
  <si>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</si>
  <si>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</si>
  <si>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</si>
  <si>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</si>
  <si>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</si>
  <si>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</si>
  <si>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</si>
  <si>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</si>
  <si>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</si>
  <si>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</si>
  <si>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</si>
  <si>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</si>
  <si>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</si>
  <si>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</si>
  <si>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</si>
  <si>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</si>
  <si>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</si>
  <si>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</si>
  <si>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</si>
  <si>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</si>
  <si>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</si>
  <si>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</si>
  <si>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</si>
  <si>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</si>
  <si>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</si>
  <si>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</si>
  <si>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</si>
  <si>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</si>
  <si>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</si>
  <si>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</si>
  <si>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</si>
  <si>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</si>
  <si>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</si>
  <si>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</si>
  <si>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</si>
  <si>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</si>
  <si>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</si>
  <si>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</si>
  <si>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</si>
  <si>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</si>
  <si>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</si>
  <si>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</si>
  <si>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</si>
  <si>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</si>
  <si>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</si>
  <si>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</si>
  <si>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</si>
  <si>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</si>
  <si>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</si>
  <si>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</si>
  <si>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</si>
  <si>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</si>
  <si>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</si>
  <si>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</si>
  <si>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</si>
  <si>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</si>
  <si>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</si>
  <si>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</si>
  <si>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</si>
  <si>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</si>
  <si>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</si>
  <si>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</si>
  <si>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</si>
  <si>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</si>
  <si>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</si>
  <si>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</si>
  <si>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</si>
  <si>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</si>
  <si>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</si>
  <si>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</si>
  <si>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</si>
  <si>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</si>
  <si>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</si>
  <si>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</si>
  <si>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</si>
  <si>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</si>
  <si>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</si>
  <si>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</si>
  <si>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</si>
  <si>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</si>
  <si>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</si>
  <si>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</si>
  <si>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</si>
  <si>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</si>
  <si>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</si>
  <si>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</si>
  <si>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</si>
  <si>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</si>
  <si>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</si>
  <si>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</si>
  <si>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</si>
  <si>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</si>
  <si>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</si>
  <si>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</si>
  <si>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</si>
  <si>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</si>
  <si>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</si>
  <si>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</si>
  <si>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</si>
  <si>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</si>
  <si>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</si>
  <si>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</si>
  <si>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</si>
  <si>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</si>
  <si>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</si>
  <si>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</si>
  <si>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</si>
  <si>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</si>
  <si>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</si>
  <si>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</si>
  <si>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</si>
  <si>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</si>
  <si>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</si>
  <si>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</si>
  <si>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</si>
  <si>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</si>
  <si>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</si>
  <si>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</si>
  <si>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</si>
  <si>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</si>
  <si>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</si>
  <si>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</si>
  <si>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</si>
  <si>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</si>
  <si>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</si>
  <si>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</si>
  <si>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</si>
  <si>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</si>
  <si>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</si>
  <si>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</si>
  <si>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</si>
  <si>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</si>
  <si>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</si>
  <si>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</si>
  <si>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</si>
  <si>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</si>
  <si>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</si>
  <si>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</si>
  <si>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</si>
  <si>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</si>
  <si>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</si>
  <si>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</si>
  <si>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</si>
  <si>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</si>
  <si>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</si>
  <si>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</si>
  <si>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</si>
  <si>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</si>
  <si>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</si>
  <si>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</si>
  <si>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</si>
  <si>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</si>
  <si>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</si>
  <si>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</si>
  <si>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</si>
  <si>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</si>
  <si>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</si>
  <si>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</si>
  <si>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</si>
  <si>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</si>
  <si>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</si>
  <si>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</si>
  <si>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</si>
  <si>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</si>
  <si>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</si>
  <si>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</si>
  <si>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</si>
  <si>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</si>
  <si>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</si>
  <si>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</si>
  <si>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</si>
  <si>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</si>
  <si>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</si>
  <si>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</si>
  <si>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</si>
  <si>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</si>
  <si>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</si>
  <si>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</si>
  <si>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</si>
  <si>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</si>
  <si>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</si>
  <si>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</si>
  <si>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</si>
  <si>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</si>
  <si>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</si>
  <si>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</si>
  <si>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</si>
  <si>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</si>
  <si>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</si>
  <si>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</si>
  <si>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</si>
  <si>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</si>
  <si>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</si>
  <si>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</si>
  <si>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</si>
  <si>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</si>
  <si>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</si>
  <si>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</si>
  <si>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</si>
  <si>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</si>
  <si>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</si>
  <si>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</si>
  <si>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</si>
  <si>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</si>
  <si>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</si>
  <si>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</si>
  <si>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</si>
  <si>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</si>
  <si>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</si>
  <si>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</si>
  <si>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</si>
  <si>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</si>
  <si>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</si>
  <si>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</si>
  <si>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</si>
  <si>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</si>
  <si>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</si>
  <si>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</si>
  <si>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</si>
  <si>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</si>
  <si>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</si>
  <si>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</si>
  <si>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</si>
  <si>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</si>
  <si>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</si>
  <si>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</si>
  <si>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</si>
  <si>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</si>
  <si>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</si>
  <si>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</si>
  <si>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</si>
  <si>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</si>
  <si>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</si>
  <si>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</si>
  <si>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</si>
  <si>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</si>
  <si>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</si>
  <si>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</si>
  <si>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</si>
  <si>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</si>
  <si>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</si>
  <si>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</si>
  <si>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</si>
  <si>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</si>
  <si>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</si>
  <si>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</si>
  <si>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</si>
  <si>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</si>
  <si>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</si>
  <si>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</si>
  <si>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</si>
  <si>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</si>
  <si>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</si>
  <si>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</si>
  <si>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</si>
  <si>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</si>
  <si>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</si>
  <si>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</si>
  <si>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</si>
  <si>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</si>
  <si>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</si>
  <si>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</si>
  <si>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</si>
  <si>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</si>
  <si>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</si>
  <si>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</si>
  <si>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</si>
  <si>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</si>
  <si>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</si>
  <si>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</si>
  <si>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</si>
  <si>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</si>
  <si>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</si>
  <si>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</si>
  <si>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</si>
  <si>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</si>
  <si>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</si>
  <si>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</si>
  <si>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</si>
  <si>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</si>
  <si>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</si>
  <si>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</si>
  <si>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</si>
  <si>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</si>
  <si>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</si>
  <si>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</si>
  <si>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</si>
  <si>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</si>
  <si>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</si>
  <si>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</si>
  <si>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</si>
  <si>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</si>
  <si>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</si>
  <si>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</si>
  <si>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</si>
  <si>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</si>
  <si>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</si>
  <si>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</si>
  <si>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</si>
  <si>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</si>
  <si>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</si>
  <si>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</si>
  <si>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</si>
  <si>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</si>
  <si>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</si>
  <si>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</si>
  <si>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</si>
  <si>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</si>
  <si>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</si>
  <si>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</si>
  <si>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</si>
  <si>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</si>
  <si>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</si>
  <si>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</si>
  <si>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</si>
  <si>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</si>
  <si>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</si>
  <si>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</si>
  <si>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</si>
  <si>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</si>
  <si>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</si>
  <si>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</si>
  <si>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</si>
  <si>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</si>
  <si>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</si>
  <si>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</si>
  <si>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</si>
  <si>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</si>
  <si>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</si>
  <si>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</si>
  <si>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</si>
  <si>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</si>
  <si>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</si>
  <si>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</si>
  <si>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</si>
  <si>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</si>
  <si>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</si>
  <si>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</si>
  <si>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</si>
  <si>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</si>
  <si>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</si>
  <si>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</si>
  <si>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</si>
  <si>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</si>
  <si>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</si>
  <si>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</si>
  <si>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</si>
  <si>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</si>
  <si>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</si>
  <si>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</si>
  <si>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</si>
  <si>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</si>
  <si>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</si>
  <si>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</si>
  <si>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</si>
  <si>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</si>
  <si>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</si>
  <si>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</si>
  <si>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</si>
  <si>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</si>
  <si>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</si>
  <si>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</si>
  <si>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</si>
  <si>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</si>
  <si>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</si>
  <si>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</si>
  <si>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</si>
  <si>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</si>
  <si>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</si>
  <si>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</si>
  <si>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</si>
  <si>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</si>
  <si>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</si>
  <si>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</si>
  <si>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</si>
  <si>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</si>
  <si>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</si>
  <si>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</si>
  <si>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</si>
  <si>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</si>
  <si>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</si>
  <si>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</si>
  <si>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</si>
  <si>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</si>
  <si>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</si>
  <si>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</si>
  <si>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</si>
  <si>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</si>
  <si>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</si>
  <si>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</si>
  <si>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</si>
  <si>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</si>
  <si>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</si>
  <si>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</si>
  <si>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</si>
  <si>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</si>
  <si>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</si>
  <si>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</si>
  <si>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</si>
  <si>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</si>
  <si>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</si>
  <si>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</si>
  <si>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</si>
  <si>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</si>
  <si>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</si>
  <si>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</si>
  <si>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</si>
  <si>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</si>
  <si>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</si>
  <si>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</si>
  <si>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</si>
  <si>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</si>
  <si>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</si>
  <si>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</si>
  <si>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</si>
  <si>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</si>
  <si>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</si>
  <si>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</si>
  <si>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</si>
  <si>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</si>
  <si>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</si>
  <si>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</si>
  <si>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</si>
  <si>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</si>
  <si>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</si>
  <si>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</si>
  <si>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</si>
  <si>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</si>
  <si>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</si>
  <si>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</si>
  <si>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</si>
  <si>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</si>
  <si>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</si>
  <si>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</si>
  <si>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</si>
  <si>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</si>
  <si>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</si>
  <si>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</si>
  <si>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</si>
  <si>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</si>
  <si>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</si>
  <si>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</si>
  <si>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</si>
  <si>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</si>
  <si>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</si>
  <si>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</si>
  <si>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</si>
  <si>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</si>
  <si>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</si>
  <si>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</si>
  <si>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</si>
  <si>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</si>
  <si>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</si>
  <si>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</si>
  <si>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</si>
  <si>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</si>
  <si>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</si>
  <si>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</si>
  <si>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</si>
  <si>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</si>
  <si>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</si>
  <si>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</si>
  <si>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</si>
  <si>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</si>
  <si>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</si>
  <si>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</si>
  <si>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</si>
  <si>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</si>
  <si>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</si>
  <si>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</si>
  <si>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</si>
  <si>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</si>
  <si>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</si>
  <si>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</si>
  <si>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</si>
  <si>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</si>
  <si>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</si>
  <si>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</si>
  <si>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</si>
  <si>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</si>
  <si>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</si>
  <si>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</si>
  <si>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</si>
  <si>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</si>
  <si>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</si>
  <si>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</si>
  <si>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</si>
  <si>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</si>
  <si>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</si>
  <si>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</si>
  <si>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</si>
  <si>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</si>
  <si>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</si>
  <si>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</si>
  <si>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</si>
  <si>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</si>
  <si>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</si>
  <si>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</si>
  <si>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</si>
  <si>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</si>
  <si>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</si>
  <si>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</si>
  <si>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</si>
  <si>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</si>
  <si>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</si>
  <si>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</si>
  <si>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</si>
  <si>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</si>
  <si>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</si>
  <si>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</si>
  <si>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</si>
  <si>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</si>
  <si>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</si>
  <si>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</si>
  <si>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</si>
  <si>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</si>
  <si>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</si>
  <si>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</si>
  <si>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</si>
  <si>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</si>
  <si>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</si>
  <si>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</si>
  <si>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</si>
  <si>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</si>
  <si>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</si>
  <si>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</si>
  <si>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</si>
  <si>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</si>
  <si>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</si>
  <si>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</si>
  <si>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</si>
  <si>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</si>
  <si>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</si>
  <si>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</si>
  <si>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</si>
  <si>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</si>
  <si>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</si>
  <si>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</si>
  <si>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</si>
  <si>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</si>
  <si>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</si>
  <si>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</si>
  <si>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</si>
  <si>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</si>
  <si>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</si>
  <si>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</si>
  <si>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</si>
  <si>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</si>
  <si>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</si>
  <si>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</si>
  <si>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</si>
  <si>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</si>
  <si>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</si>
  <si>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</si>
  <si>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</si>
  <si>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</si>
  <si>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</si>
  <si>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</si>
  <si>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</si>
  <si>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</si>
  <si>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</si>
  <si>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</si>
  <si>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</si>
  <si>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</si>
  <si>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</si>
  <si>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</si>
  <si>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</si>
  <si>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</si>
  <si>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</si>
  <si>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</si>
  <si>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</si>
  <si>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</si>
  <si>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</si>
  <si>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</si>
  <si>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</si>
  <si>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</si>
  <si>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</si>
  <si>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</si>
  <si>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</si>
  <si>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</si>
  <si>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</si>
  <si>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</si>
  <si>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</si>
  <si>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</si>
  <si>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</si>
  <si>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</si>
  <si>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</si>
  <si>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</si>
  <si>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</si>
  <si>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</si>
  <si>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</si>
  <si>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</si>
  <si>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</si>
  <si>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</si>
  <si>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</si>
  <si>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</si>
  <si>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</si>
  <si>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</si>
  <si>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</si>
  <si>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</si>
  <si>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</si>
  <si>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</si>
  <si>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</si>
  <si>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</si>
  <si>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</si>
  <si>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</si>
  <si>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</si>
  <si>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</si>
  <si>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</si>
  <si>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</si>
  <si>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</si>
  <si>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</si>
  <si>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</si>
  <si>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</si>
  <si>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</si>
  <si>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</si>
  <si>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</si>
  <si>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</si>
  <si>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</si>
  <si>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</si>
  <si>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</si>
  <si>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</si>
  <si>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</si>
  <si>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</si>
  <si>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</si>
  <si>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</si>
  <si>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</si>
  <si>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</si>
  <si>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</si>
  <si>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</si>
  <si>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</si>
  <si>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</si>
  <si>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</si>
  <si>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</si>
  <si>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</si>
  <si>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</si>
  <si>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</si>
  <si>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</si>
  <si>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</si>
  <si>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</si>
  <si>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</si>
  <si>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</si>
  <si>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</si>
  <si>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</si>
  <si>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</si>
  <si>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</si>
  <si>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</si>
  <si>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</si>
  <si>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</si>
  <si>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</si>
  <si>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</si>
  <si>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</si>
  <si>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</si>
  <si>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</si>
  <si>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</si>
  <si>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</si>
  <si>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</si>
  <si>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</si>
  <si>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</si>
  <si>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</si>
  <si>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</si>
  <si>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</si>
  <si>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</si>
  <si>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</si>
  <si>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</si>
  <si>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</si>
  <si>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</si>
  <si>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</si>
  <si>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</si>
  <si>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</si>
  <si>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</si>
  <si>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</si>
  <si>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</si>
  <si>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</si>
  <si>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</si>
  <si>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</si>
  <si>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</si>
  <si>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</si>
  <si>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</si>
  <si>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</si>
  <si>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</si>
  <si>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</si>
  <si>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</si>
  <si>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</si>
  <si>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</si>
  <si>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</si>
  <si>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</si>
  <si>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</si>
  <si>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</si>
  <si>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</si>
  <si>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</si>
  <si>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</si>
  <si>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</si>
  <si>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</si>
  <si>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</si>
  <si>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</si>
  <si>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</si>
  <si>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</si>
  <si>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</si>
  <si>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</si>
  <si>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</si>
  <si>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</si>
  <si>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</si>
  <si>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</si>
  <si>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</si>
  <si>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</si>
  <si>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</si>
  <si>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</si>
  <si>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</si>
  <si>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</si>
  <si>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</si>
  <si>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</si>
  <si>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</si>
  <si>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</si>
  <si>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</si>
  <si>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</si>
  <si>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</si>
  <si>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</si>
  <si>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</si>
  <si>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</si>
  <si>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</si>
  <si>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</si>
  <si>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</si>
  <si>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</si>
  <si>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</si>
  <si>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</si>
  <si>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</si>
  <si>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</si>
  <si>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</si>
  <si>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</si>
  <si>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</si>
  <si>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</si>
  <si>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</si>
  <si>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</si>
  <si>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</si>
  <si>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</si>
  <si>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</si>
  <si>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</si>
  <si>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</si>
  <si>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</si>
  <si>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</si>
  <si>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</si>
  <si>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</si>
  <si>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</si>
  <si>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</si>
  <si>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</si>
  <si>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</si>
  <si>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</si>
  <si>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</si>
  <si>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</si>
  <si>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</si>
  <si>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</si>
  <si>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</si>
  <si>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</si>
  <si>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</si>
  <si>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</si>
  <si>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</si>
  <si>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</si>
  <si>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</si>
  <si>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</si>
  <si>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</si>
  <si>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</si>
  <si>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</si>
  <si>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</si>
  <si>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</si>
  <si>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</si>
  <si>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</si>
  <si>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</si>
  <si>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</si>
  <si>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</si>
  <si>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</si>
  <si>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</si>
  <si>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</si>
  <si>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</si>
  <si>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</si>
  <si>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</si>
  <si>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</si>
  <si>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</si>
  <si>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</si>
  <si>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</si>
  <si>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</si>
  <si>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</si>
  <si>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</si>
  <si>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</si>
  <si>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</si>
  <si>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</si>
  <si>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</si>
  <si>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</si>
  <si>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</si>
  <si>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</si>
  <si>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</si>
  <si>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</si>
  <si>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</si>
  <si>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</si>
  <si>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</si>
  <si>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</si>
  <si>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</si>
  <si>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</si>
  <si>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</si>
  <si>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</si>
  <si>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</si>
  <si>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</si>
  <si>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</si>
  <si>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</si>
  <si>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</si>
  <si>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</si>
  <si>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</si>
  <si>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</si>
  <si>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</si>
  <si>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</si>
  <si>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</si>
  <si>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</si>
  <si>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</si>
  <si>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</si>
  <si>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</si>
  <si>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</si>
  <si>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</si>
  <si>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</si>
  <si>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</si>
  <si>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</si>
  <si>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</si>
  <si>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</si>
  <si>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</si>
  <si>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</si>
  <si>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</si>
  <si>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</si>
  <si>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</si>
  <si>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</si>
  <si>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</si>
  <si>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</si>
  <si>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</si>
  <si>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</si>
  <si>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</si>
  <si>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</si>
  <si>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</si>
  <si>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</si>
  <si>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</si>
  <si>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</si>
  <si>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</si>
  <si>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</si>
  <si>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</si>
  <si>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</si>
  <si>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</si>
  <si>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</si>
  <si>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</si>
  <si>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</si>
  <si>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</si>
  <si>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</si>
  <si>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</si>
  <si>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</si>
  <si>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</si>
  <si>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</si>
  <si>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</si>
  <si>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</si>
  <si>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</si>
  <si>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</si>
  <si>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</si>
  <si>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</si>
  <si>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</si>
  <si>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</si>
  <si>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</si>
  <si>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</si>
  <si>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</si>
  <si>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</si>
  <si>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</si>
  <si>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</si>
  <si>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</si>
  <si>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</si>
  <si>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</si>
  <si>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</si>
  <si>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</si>
  <si>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</si>
  <si>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</si>
  <si>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</si>
  <si>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</si>
  <si>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</si>
  <si>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</si>
  <si>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</si>
  <si>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</si>
  <si>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</si>
  <si>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</si>
  <si>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</si>
  <si>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</si>
  <si>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</si>
  <si>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</si>
  <si>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</si>
  <si>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</si>
  <si>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</si>
  <si>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</si>
  <si>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</si>
  <si>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</si>
  <si>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</si>
  <si>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</si>
  <si>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</si>
  <si>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</si>
  <si>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</si>
  <si>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</si>
  <si>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</si>
  <si>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</si>
  <si>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</si>
  <si>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</si>
  <si>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</si>
  <si>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</si>
  <si>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</si>
  <si>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</si>
  <si>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</si>
  <si>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</si>
  <si>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</si>
  <si>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</si>
  <si>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</si>
  <si>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</si>
  <si>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</si>
  <si>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</si>
  <si>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</si>
  <si>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</si>
  <si>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</si>
  <si>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</si>
  <si>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</si>
  <si>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</si>
  <si>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</si>
  <si>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</si>
  <si>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</si>
  <si>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</si>
  <si>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</si>
  <si>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</si>
  <si>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</si>
  <si>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</si>
  <si>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</si>
  <si>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</si>
  <si>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</si>
  <si>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</si>
  <si>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</si>
  <si>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</si>
  <si>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</si>
  <si>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</si>
  <si>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</si>
  <si>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</si>
  <si>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</si>
  <si>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</si>
  <si>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</si>
  <si>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</si>
  <si>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</si>
  <si>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</si>
  <si>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</si>
  <si>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</si>
  <si>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</si>
  <si>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</si>
  <si>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</si>
  <si>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</si>
  <si>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</si>
  <si>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</si>
  <si>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</si>
  <si>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</si>
  <si>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</si>
  <si>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</si>
  <si>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</si>
  <si>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</si>
  <si>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</si>
  <si>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</si>
  <si>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</si>
  <si>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</si>
  <si>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</si>
  <si>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</si>
  <si>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</si>
  <si>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</si>
  <si>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</si>
  <si>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</si>
  <si>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</si>
  <si>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</si>
  <si>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</si>
  <si>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</si>
  <si>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</si>
  <si>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</si>
  <si>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</si>
  <si>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</si>
  <si>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</si>
  <si>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</si>
  <si>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</si>
  <si>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</si>
  <si>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</si>
  <si>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</si>
  <si>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</si>
  <si>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</si>
  <si>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</si>
  <si>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</si>
  <si>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</si>
  <si>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</si>
  <si>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</si>
  <si>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</si>
  <si>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</si>
  <si>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</si>
  <si>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</si>
  <si>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</si>
  <si>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</si>
  <si>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</si>
  <si>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</si>
  <si>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</si>
  <si>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</si>
  <si>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</si>
  <si>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</si>
  <si>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</si>
  <si>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</si>
  <si>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</si>
  <si>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</si>
  <si>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</si>
  <si>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</si>
  <si>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</si>
  <si>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</si>
  <si>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</si>
  <si>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</si>
  <si>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</si>
  <si>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</si>
  <si>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</si>
  <si>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</si>
  <si>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</si>
  <si>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</si>
  <si>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</si>
  <si>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</si>
  <si>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</si>
  <si>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</si>
  <si>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</si>
  <si>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</si>
  <si>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</si>
  <si>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</si>
  <si>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</si>
  <si>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</si>
  <si>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</si>
  <si>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</si>
  <si>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</si>
  <si>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</si>
  <si>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</si>
  <si>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</si>
  <si>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</si>
  <si>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</si>
  <si>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</si>
  <si>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</si>
  <si>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</si>
  <si>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</si>
  <si>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</si>
  <si>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</si>
  <si>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</si>
  <si>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</si>
  <si>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</si>
  <si>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</si>
  <si>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</si>
  <si>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</si>
  <si>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</si>
  <si>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</si>
  <si>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</si>
  <si>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</si>
  <si>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</si>
  <si>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</si>
  <si>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</si>
  <si>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</si>
  <si>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</si>
  <si>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</si>
  <si>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</si>
  <si>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</si>
  <si>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</si>
  <si>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</si>
  <si>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</si>
  <si>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</si>
  <si>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</si>
  <si>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</si>
  <si>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</si>
  <si>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</si>
  <si>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</si>
  <si>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</si>
  <si>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</si>
  <si>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</si>
  <si>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</si>
  <si>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</si>
  <si>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</si>
  <si>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</si>
  <si>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</si>
  <si>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</si>
  <si>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</si>
  <si>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</si>
  <si>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</si>
  <si>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</si>
  <si>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</si>
  <si>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</si>
  <si>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</si>
  <si>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</si>
  <si>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</si>
  <si>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</si>
  <si>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</si>
  <si>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</si>
  <si>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</si>
  <si>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</si>
  <si>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</si>
  <si>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</si>
  <si>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</si>
  <si>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</si>
  <si>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</si>
  <si>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</si>
  <si>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</si>
  <si>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</si>
  <si>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</si>
  <si>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</si>
  <si>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</si>
  <si>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</si>
  <si>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</si>
  <si>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</si>
  <si>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</si>
  <si>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</si>
  <si>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</si>
  <si>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</si>
  <si>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</si>
  <si>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</si>
  <si>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</si>
  <si>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</si>
  <si>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</si>
  <si>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</si>
  <si>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</si>
  <si>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</si>
  <si>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</si>
  <si>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</si>
  <si>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</si>
  <si>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</si>
  <si>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</si>
  <si>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</si>
  <si>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</si>
  <si>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</si>
  <si>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</si>
  <si>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</si>
  <si>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</si>
  <si>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</si>
  <si>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</si>
  <si>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</si>
  <si>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</si>
  <si>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</si>
  <si>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</si>
  <si>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</si>
  <si>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</si>
  <si>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</si>
  <si>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</si>
  <si>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</si>
  <si>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</si>
  <si>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</si>
  <si>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</si>
  <si>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</si>
  <si>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</si>
  <si>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</si>
  <si>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</si>
  <si>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</si>
  <si>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</si>
  <si>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</si>
  <si>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</si>
  <si>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</si>
  <si>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</si>
  <si>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</si>
  <si>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</si>
  <si>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</si>
  <si>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</si>
  <si>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</si>
  <si>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</si>
  <si>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</si>
  <si>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</si>
  <si>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</si>
  <si>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</si>
  <si>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</si>
  <si>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</si>
  <si>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</si>
  <si>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</si>
  <si>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</si>
  <si>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</si>
  <si>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</si>
  <si>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</si>
  <si>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</si>
  <si>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</si>
  <si>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</si>
  <si>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</si>
  <si>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</si>
  <si>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</si>
  <si>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</si>
  <si>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</si>
  <si>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</si>
  <si>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</si>
  <si>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</si>
  <si>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</si>
  <si>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</si>
  <si>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</si>
  <si>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</si>
  <si>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</si>
  <si>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</si>
  <si>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</si>
  <si>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</si>
  <si>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</si>
  <si>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</si>
  <si>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</si>
  <si>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</si>
  <si>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</si>
  <si>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</si>
  <si>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</si>
  <si>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</si>
  <si>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</si>
  <si>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</si>
  <si>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</si>
  <si>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</si>
  <si>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</si>
  <si>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</si>
  <si>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</si>
  <si>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</si>
  <si>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</si>
  <si>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</si>
  <si>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</si>
  <si>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</si>
  <si>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</si>
  <si>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</si>
  <si>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</si>
  <si>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</si>
  <si>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</si>
  <si>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</si>
  <si>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</si>
  <si>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</si>
  <si>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</si>
  <si>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</si>
  <si>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</si>
  <si>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</si>
  <si>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</si>
  <si>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</si>
  <si>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</si>
  <si>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</si>
  <si>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</si>
  <si>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</si>
  <si>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</si>
  <si>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</si>
  <si>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</si>
  <si>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</si>
  <si>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</si>
  <si>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</si>
  <si>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</si>
  <si>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</si>
  <si>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</si>
  <si>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</si>
  <si>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</si>
  <si>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</si>
  <si>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</si>
  <si>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</si>
  <si>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</si>
  <si>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</si>
  <si>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</si>
  <si>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</si>
  <si>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</si>
  <si>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</si>
  <si>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</si>
  <si>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</si>
  <si>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</si>
  <si>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</si>
  <si>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</si>
  <si>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</si>
  <si>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</si>
  <si>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</si>
  <si>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</si>
  <si>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</si>
  <si>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</si>
  <si>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</si>
  <si>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</si>
  <si>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</si>
  <si>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</si>
  <si>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</si>
  <si>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</si>
  <si>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</si>
  <si>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</si>
  <si>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</si>
  <si>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</si>
  <si>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</si>
  <si>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</si>
  <si>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</si>
  <si>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</si>
  <si>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</si>
  <si>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</si>
  <si>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</si>
  <si>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</si>
  <si>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</si>
  <si>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</si>
  <si>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</si>
  <si>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</si>
  <si>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</si>
  <si>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</si>
  <si>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</si>
  <si>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</si>
  <si>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</si>
  <si>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</si>
  <si>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</si>
  <si>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</si>
  <si>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</si>
  <si>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</si>
  <si>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</si>
  <si>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</si>
  <si>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</si>
  <si>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</si>
  <si>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</si>
  <si>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</si>
  <si>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</si>
  <si>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</si>
  <si>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</si>
  <si>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</si>
  <si>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</si>
  <si>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</si>
  <si>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</si>
  <si>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</si>
  <si>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</si>
  <si>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</si>
  <si>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</si>
  <si>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</si>
  <si>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</si>
  <si>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</si>
  <si>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</si>
  <si>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</si>
  <si>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</si>
  <si>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</si>
  <si>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</si>
  <si>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</si>
  <si>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</si>
  <si>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</si>
  <si>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</si>
  <si>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</si>
  <si>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</si>
  <si>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</si>
  <si>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</si>
  <si>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</si>
  <si>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</si>
  <si>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</si>
  <si>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</si>
  <si>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</si>
  <si>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</si>
  <si>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</si>
  <si>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</si>
  <si>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</si>
  <si>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</si>
  <si>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</si>
  <si>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</si>
  <si>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</si>
  <si>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</si>
  <si>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</si>
  <si>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</si>
  <si>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</si>
  <si>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</si>
  <si>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</si>
  <si>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</si>
  <si>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</si>
  <si>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</si>
  <si>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</si>
  <si>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</si>
  <si>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</si>
  <si>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</si>
  <si>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</si>
  <si>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</si>
  <si>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</si>
  <si>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</si>
  <si>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</si>
  <si>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</si>
  <si>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</si>
  <si>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</si>
  <si>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</si>
  <si>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</si>
  <si>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</si>
  <si>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</si>
  <si>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</si>
  <si>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</si>
  <si>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</si>
  <si>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</si>
  <si>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</si>
  <si>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</si>
  <si>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</si>
  <si>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</si>
  <si>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</si>
  <si>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</si>
  <si>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</si>
  <si>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</si>
  <si>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</si>
  <si>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</si>
  <si>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</si>
  <si>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</si>
  <si>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</si>
  <si>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</si>
  <si>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</si>
  <si>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</si>
  <si>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</si>
  <si>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</si>
  <si>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</si>
  <si>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</si>
  <si>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</si>
  <si>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</si>
  <si>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</si>
  <si>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</si>
  <si>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</si>
  <si>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</si>
  <si>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</si>
  <si>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</si>
  <si>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</si>
  <si>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</si>
  <si>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</si>
  <si>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</si>
  <si>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</si>
  <si>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</si>
  <si>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</si>
  <si>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</si>
  <si>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</si>
  <si>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</si>
  <si>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</si>
  <si>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</si>
  <si>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</si>
  <si>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</si>
  <si>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</si>
  <si>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</si>
  <si>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</si>
  <si>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</si>
  <si>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</si>
  <si>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</si>
  <si>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</si>
  <si>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</si>
  <si>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</si>
  <si>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</si>
  <si>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</si>
  <si>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</si>
  <si>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</si>
  <si>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</si>
  <si>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</si>
  <si>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</si>
  <si>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</si>
  <si>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</si>
  <si>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</si>
  <si>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</si>
  <si>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</si>
  <si>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</si>
  <si>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</si>
  <si>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</si>
  <si>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</si>
  <si>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</si>
  <si>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</si>
  <si>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</si>
  <si>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</si>
  <si>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</si>
  <si>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</si>
  <si>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</si>
  <si>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</si>
  <si>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</si>
  <si>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</si>
  <si>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</si>
  <si>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</si>
  <si>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</si>
  <si>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</si>
  <si>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</si>
  <si>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</si>
  <si>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</si>
  <si>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</si>
  <si>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</si>
  <si>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</si>
  <si>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</si>
  <si>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</si>
  <si>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</si>
  <si>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</si>
  <si>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</si>
  <si>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</si>
  <si>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</si>
  <si>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</si>
  <si>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</si>
  <si>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</si>
  <si>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</si>
  <si>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</si>
  <si>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</si>
  <si>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</si>
  <si>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</si>
  <si>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</si>
  <si>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</si>
  <si>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</si>
  <si>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</si>
  <si>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</si>
  <si>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</si>
  <si>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</si>
  <si>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</si>
  <si>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</si>
  <si>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</si>
  <si>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</si>
  <si>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</si>
  <si>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</si>
  <si>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</si>
  <si>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</si>
  <si>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</si>
  <si>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</si>
  <si>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</si>
  <si>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</si>
  <si>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</si>
  <si>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</si>
  <si>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</si>
  <si>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</si>
  <si>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</si>
  <si>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</si>
  <si>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</si>
  <si>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</si>
  <si>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</si>
  <si>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</si>
  <si>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</si>
  <si>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</si>
  <si>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</si>
  <si>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</si>
  <si>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</si>
  <si>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</si>
  <si>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</si>
  <si>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</si>
  <si>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</si>
  <si>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</si>
  <si>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</si>
  <si>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</si>
  <si>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</si>
  <si>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</si>
  <si>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</si>
  <si>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</si>
  <si>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</si>
  <si>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</si>
  <si>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</si>
  <si>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</si>
  <si>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</si>
  <si>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</si>
  <si>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</si>
  <si>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</si>
  <si>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</si>
  <si>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</si>
  <si>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</si>
  <si>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</si>
  <si>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</si>
  <si>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</si>
  <si>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</si>
  <si>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</si>
  <si>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</si>
  <si>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</si>
  <si>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</si>
  <si>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</si>
  <si>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</si>
  <si>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</si>
  <si>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</si>
  <si>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</si>
  <si>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</si>
  <si>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</si>
  <si>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</si>
  <si>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</si>
  <si>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</si>
  <si>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</si>
  <si>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</si>
  <si>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</si>
  <si>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</si>
  <si>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</si>
  <si>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</si>
  <si>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</si>
  <si>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</si>
  <si>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</si>
  <si>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</si>
  <si>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</si>
  <si>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</si>
  <si>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</si>
  <si>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</si>
  <si>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</si>
  <si>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</si>
  <si>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</si>
  <si>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</si>
  <si>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</si>
  <si>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</si>
  <si>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</si>
  <si>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</si>
  <si>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</si>
  <si>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</si>
  <si>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</si>
  <si>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</si>
  <si>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</si>
  <si>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</si>
  <si>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</si>
  <si>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</si>
  <si>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</si>
  <si>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</si>
  <si>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</si>
  <si>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</si>
  <si>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</si>
  <si>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</si>
  <si>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</si>
  <si>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</si>
  <si>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</si>
  <si>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</si>
  <si>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</si>
  <si>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</si>
  <si>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</si>
  <si>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</si>
  <si>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</si>
  <si>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</si>
  <si>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</si>
  <si>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</si>
  <si>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</si>
  <si>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</si>
  <si>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</si>
  <si>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</si>
  <si>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</si>
  <si>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</si>
  <si>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</si>
  <si>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</si>
  <si>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</si>
  <si>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</si>
  <si>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</si>
  <si>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</si>
  <si>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</si>
  <si>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</si>
  <si>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</si>
  <si>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</si>
  <si>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</si>
  <si>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</si>
  <si>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</si>
  <si>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</si>
  <si>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</si>
  <si>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</si>
  <si>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</si>
  <si>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</si>
  <si>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</si>
  <si>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</si>
  <si>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</si>
  <si>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</si>
  <si>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</si>
  <si>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</si>
  <si>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</si>
  <si>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</si>
  <si>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</si>
  <si>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</si>
  <si>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</si>
  <si>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</si>
  <si>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</si>
  <si>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</si>
  <si>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</si>
  <si>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</si>
  <si>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</si>
  <si>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</si>
  <si>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</si>
  <si>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</si>
  <si>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</si>
  <si>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</si>
  <si>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</si>
  <si>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</si>
  <si>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</si>
  <si>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</si>
  <si>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</si>
  <si>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</si>
  <si>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</si>
  <si>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</si>
  <si>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</si>
  <si>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</si>
  <si>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</si>
  <si>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</si>
  <si>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</si>
  <si>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</si>
  <si>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</si>
  <si>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</si>
  <si>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</si>
  <si>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</si>
  <si>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</si>
  <si>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</si>
  <si>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</si>
  <si>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</si>
  <si>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</si>
  <si>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</si>
  <si>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</si>
  <si>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</si>
  <si>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</si>
  <si>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</si>
  <si>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</si>
  <si>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</si>
  <si>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</si>
  <si>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</si>
  <si>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</si>
  <si>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</si>
  <si>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</si>
  <si>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</si>
  <si>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</si>
  <si>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</si>
  <si>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</si>
  <si>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</si>
  <si>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</si>
  <si>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</si>
  <si>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</si>
  <si>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</si>
  <si>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</si>
  <si>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</si>
  <si>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</si>
  <si>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</si>
  <si>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</si>
  <si>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</si>
  <si>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</si>
  <si>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</si>
  <si>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</si>
  <si>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</si>
  <si>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</si>
  <si>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</si>
  <si>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</si>
  <si>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</si>
  <si>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</si>
  <si>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</si>
  <si>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</si>
  <si>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</si>
  <si>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</si>
  <si>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</si>
  <si>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</si>
  <si>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</si>
  <si>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</si>
  <si>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</si>
  <si>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</si>
  <si>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</si>
  <si>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</si>
  <si>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</si>
  <si>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</si>
  <si>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</si>
  <si>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</si>
  <si>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</si>
  <si>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</si>
  <si>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</si>
  <si>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</si>
  <si>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</si>
  <si>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</si>
  <si>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</si>
  <si>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</si>
  <si>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</si>
  <si>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</si>
  <si>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</si>
  <si>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</si>
  <si>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</si>
  <si>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</si>
  <si>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</si>
  <si>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</si>
  <si>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</si>
  <si>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</si>
  <si>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</si>
  <si>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</si>
  <si>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</si>
  <si>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</si>
  <si>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</si>
  <si>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</si>
  <si>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</si>
  <si>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</si>
  <si>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</si>
  <si>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</si>
  <si>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</si>
  <si>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</si>
  <si>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</si>
  <si>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</si>
  <si>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</si>
  <si>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</si>
  <si>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</si>
  <si>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</si>
  <si>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</si>
  <si>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</si>
  <si>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</si>
  <si>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</si>
  <si>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</si>
  <si>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</si>
  <si>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</si>
  <si>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</si>
  <si>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</si>
  <si>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</si>
  <si>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</si>
  <si>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</si>
  <si>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</si>
  <si>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</si>
  <si>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</si>
  <si>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</si>
  <si>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</si>
  <si>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</si>
  <si>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</si>
  <si>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</si>
  <si>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</si>
  <si>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</si>
  <si>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</si>
  <si>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</si>
  <si>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</si>
  <si>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</si>
  <si>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</si>
  <si>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</si>
  <si>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</si>
  <si>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</si>
  <si>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</si>
  <si>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</si>
  <si>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</si>
  <si>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</si>
  <si>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</si>
  <si>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</si>
  <si>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</si>
  <si>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</si>
  <si>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</si>
  <si>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</si>
  <si>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</si>
  <si>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</si>
  <si>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</si>
  <si>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</si>
  <si>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</si>
  <si>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</si>
  <si>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</si>
  <si>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</si>
  <si>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</si>
  <si>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</si>
  <si>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</si>
  <si>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</si>
  <si>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</si>
  <si>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</si>
  <si>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</si>
  <si>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</si>
  <si>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</si>
  <si>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</si>
  <si>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</si>
  <si>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</si>
  <si>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</si>
  <si>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</si>
  <si>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</si>
  <si>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</si>
  <si>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</si>
  <si>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</si>
  <si>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</si>
  <si>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</si>
  <si>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</si>
  <si>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</si>
  <si>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</si>
  <si>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</si>
  <si>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</si>
  <si>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</si>
  <si>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</si>
  <si>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</si>
  <si>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</si>
  <si>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</si>
  <si>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</si>
  <si>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</si>
  <si>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</si>
  <si>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</si>
  <si>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</si>
  <si>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</si>
  <si>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</si>
  <si>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</si>
  <si>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</si>
  <si>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</si>
  <si>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</si>
  <si>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</si>
  <si>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</si>
  <si>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</si>
  <si>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</si>
  <si>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</si>
  <si>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</si>
  <si>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</si>
  <si>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</si>
  <si>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</si>
  <si>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</si>
  <si>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</si>
  <si>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</si>
  <si>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</si>
  <si>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</si>
  <si>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</si>
  <si>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</si>
  <si>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</si>
  <si>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</si>
  <si>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</si>
  <si>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</si>
  <si>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</si>
  <si>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</si>
  <si>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</si>
  <si>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</si>
  <si>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</si>
  <si>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</si>
  <si>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</si>
  <si>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</si>
  <si>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</si>
  <si>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</si>
  <si>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</si>
  <si>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</si>
  <si>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</si>
  <si>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</si>
  <si>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</si>
  <si>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</si>
  <si>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</si>
  <si>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</si>
  <si>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</si>
  <si>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</si>
  <si>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</si>
  <si>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</si>
  <si>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</si>
  <si>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</si>
  <si>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</si>
  <si>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</si>
  <si>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</si>
  <si>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</si>
  <si>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</si>
  <si>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</si>
  <si>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</si>
  <si>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</si>
  <si>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</si>
  <si>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</si>
  <si>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</si>
  <si>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</si>
  <si>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</si>
  <si>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</si>
  <si>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</si>
  <si>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</si>
  <si>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</si>
  <si>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</si>
  <si>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</si>
  <si>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</si>
  <si>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</si>
  <si>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</si>
  <si>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</si>
  <si>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</si>
  <si>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</si>
  <si>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</si>
  <si>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</si>
  <si>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</si>
  <si>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</si>
  <si>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</si>
  <si>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</si>
  <si>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</si>
  <si>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</si>
  <si>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</si>
  <si>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</si>
  <si>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</si>
  <si>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</si>
  <si>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</si>
  <si>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</si>
  <si>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</si>
  <si>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</si>
  <si>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</si>
  <si>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</si>
  <si>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</si>
  <si>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</si>
  <si>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</si>
  <si>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</si>
  <si>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</si>
  <si>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</si>
  <si>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</si>
  <si>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</si>
  <si>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</si>
  <si>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</si>
  <si>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</si>
  <si>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</si>
  <si>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</si>
  <si>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</si>
  <si>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</si>
  <si>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</si>
  <si>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</si>
  <si>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</si>
  <si>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</si>
  <si>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</si>
  <si>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</si>
  <si>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</si>
  <si>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</si>
  <si>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</si>
  <si>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</si>
  <si>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</si>
  <si>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</si>
  <si>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</si>
  <si>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</si>
  <si>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</si>
  <si>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</si>
  <si>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</si>
  <si>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</si>
  <si>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</si>
  <si>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</si>
  <si>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</si>
  <si>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</si>
  <si>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</si>
  <si>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</si>
  <si>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</si>
  <si>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</si>
  <si>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</si>
  <si>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</si>
  <si>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</si>
  <si>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</si>
  <si>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</si>
  <si>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</si>
  <si>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</si>
  <si>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</si>
  <si>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</si>
  <si>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</si>
  <si>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</si>
  <si>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</si>
  <si>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</si>
  <si>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</si>
  <si>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</si>
  <si>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</si>
  <si>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</si>
  <si>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</si>
  <si>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</si>
  <si>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</si>
  <si>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</si>
  <si>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</si>
  <si>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</si>
  <si>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</si>
  <si>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</si>
  <si>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</si>
  <si>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</si>
  <si>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</si>
  <si>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</si>
  <si>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</si>
  <si>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</si>
  <si>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</si>
  <si>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</si>
  <si>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</si>
  <si>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</si>
  <si>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</si>
  <si>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</si>
  <si>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</si>
  <si>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</si>
  <si>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</si>
  <si>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</si>
  <si>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</si>
  <si>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</si>
  <si>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</si>
  <si>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</si>
  <si>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</si>
  <si>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</si>
  <si>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</si>
  <si>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</si>
  <si>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</si>
  <si>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</si>
  <si>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</si>
  <si>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</si>
  <si>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</si>
  <si>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</si>
  <si>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</si>
  <si>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</si>
  <si>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</si>
  <si>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</si>
  <si>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</si>
  <si>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</si>
  <si>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</si>
  <si>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</si>
  <si>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</si>
  <si>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</si>
  <si>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</si>
  <si>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</si>
  <si>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</si>
  <si>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</si>
  <si>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</si>
  <si>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</si>
  <si>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</si>
  <si>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</si>
  <si>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</si>
  <si>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</si>
  <si>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</si>
  <si>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</si>
  <si>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</si>
  <si>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</si>
  <si>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</si>
  <si>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</si>
  <si>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</si>
  <si>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</si>
  <si>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</si>
  <si>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</si>
  <si>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</si>
  <si>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</si>
  <si>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</si>
  <si>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</si>
  <si>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</si>
  <si>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</si>
  <si>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</si>
  <si>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</si>
  <si>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</si>
  <si>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</si>
  <si>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</si>
  <si>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</si>
  <si>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</si>
  <si>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</si>
  <si>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</si>
  <si>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</si>
  <si>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</si>
  <si>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</si>
  <si>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</si>
  <si>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</si>
  <si>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</si>
  <si>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</si>
  <si>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</si>
  <si>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</si>
  <si>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</si>
  <si>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</si>
  <si>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</si>
  <si>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</si>
  <si>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</si>
  <si>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</si>
  <si>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</si>
  <si>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</si>
  <si>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</si>
  <si>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</si>
  <si>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</si>
  <si>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</si>
  <si>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</si>
  <si>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</si>
  <si>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</si>
  <si>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</si>
  <si>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</si>
  <si>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</si>
  <si>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</si>
  <si>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</si>
  <si>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</si>
  <si>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</si>
  <si>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</si>
  <si>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</si>
  <si>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</si>
  <si>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</si>
  <si>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</si>
  <si>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</si>
  <si>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</si>
  <si>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</si>
  <si>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</si>
  <si>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</si>
  <si>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</si>
  <si>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</si>
  <si>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</si>
  <si>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</si>
  <si>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</si>
  <si>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</si>
  <si>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</si>
  <si>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</si>
  <si>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</si>
  <si>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</si>
  <si>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</si>
  <si>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</si>
  <si>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</si>
  <si>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</si>
  <si>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</si>
  <si>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</si>
  <si>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</si>
  <si>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</si>
  <si>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</si>
  <si>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</si>
  <si>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</si>
  <si>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</si>
  <si>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</si>
  <si>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</si>
  <si>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</si>
  <si>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</si>
  <si>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</si>
  <si>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</si>
  <si>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</si>
  <si>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</si>
  <si>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</si>
  <si>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</si>
  <si>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</si>
  <si>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</si>
  <si>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</si>
  <si>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</si>
  <si>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</si>
  <si>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</si>
  <si>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</si>
  <si>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</si>
  <si>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</si>
  <si>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</si>
  <si>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</si>
  <si>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</si>
  <si>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</si>
  <si>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</si>
  <si>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</si>
  <si>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</si>
  <si>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</si>
  <si>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</si>
  <si>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</si>
  <si>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</si>
  <si>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</si>
  <si>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</si>
  <si>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</si>
  <si>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</si>
  <si>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</si>
  <si>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</si>
  <si>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</si>
  <si>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</si>
  <si>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</si>
  <si>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</si>
  <si>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</si>
  <si>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</si>
  <si>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</si>
  <si>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</si>
  <si>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</si>
  <si>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</si>
  <si>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</si>
  <si>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</si>
  <si>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</si>
  <si>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</si>
  <si>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</si>
  <si>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</si>
  <si>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</si>
  <si>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</si>
  <si>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</si>
  <si>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</si>
  <si>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</si>
  <si>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</si>
  <si>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</si>
  <si>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</si>
  <si>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</si>
  <si>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</si>
  <si>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</si>
  <si>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</si>
  <si>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</si>
  <si>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</si>
  <si>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</si>
  <si>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</si>
  <si>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</si>
  <si>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</si>
  <si>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</si>
  <si>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</si>
  <si>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</si>
  <si>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</si>
  <si>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</si>
  <si>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</si>
  <si>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</si>
  <si>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</si>
  <si>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</si>
  <si>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</si>
  <si>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</si>
  <si>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</si>
  <si>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</si>
  <si>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</si>
  <si>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</si>
  <si>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</si>
  <si>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</si>
  <si>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</si>
  <si>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</si>
  <si>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</si>
  <si>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</si>
  <si>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</si>
  <si>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</si>
  <si>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</si>
  <si>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</si>
  <si>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</si>
  <si>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</si>
  <si>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</si>
  <si>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</si>
  <si>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</si>
  <si>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</si>
  <si>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</si>
  <si>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</si>
  <si>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</si>
  <si>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</si>
  <si>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</si>
  <si>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</si>
  <si>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</si>
  <si>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</si>
  <si>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</si>
  <si>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</si>
  <si>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</si>
  <si>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</si>
  <si>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</si>
  <si>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</si>
  <si>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</si>
  <si>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</si>
  <si>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</si>
  <si>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</si>
  <si>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</si>
  <si>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</si>
  <si>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</si>
  <si>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</si>
  <si>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</si>
  <si>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</si>
  <si>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</si>
  <si>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</si>
  <si>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</si>
  <si>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</si>
  <si>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</si>
  <si>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</si>
  <si>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</si>
  <si>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</si>
  <si>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</si>
  <si>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</si>
  <si>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</si>
  <si>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</si>
  <si>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</si>
  <si>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</si>
  <si>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</si>
  <si>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</si>
  <si>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</si>
  <si>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</si>
  <si>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</si>
  <si>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</si>
  <si>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</si>
  <si>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</si>
  <si>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</si>
  <si>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</si>
  <si>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</si>
  <si>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</si>
  <si>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</si>
  <si>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</si>
  <si>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</si>
  <si>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</si>
  <si>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</si>
  <si>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</si>
  <si>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</si>
  <si>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</si>
  <si>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</si>
  <si>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</si>
  <si>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</si>
  <si>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</si>
  <si>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</si>
  <si>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</si>
  <si>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</si>
  <si>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</si>
  <si>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</si>
  <si>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</si>
  <si>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</si>
  <si>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</si>
  <si>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</si>
  <si>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</si>
  <si>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</si>
  <si>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</si>
  <si>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</si>
  <si>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</si>
  <si>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</si>
  <si>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</si>
  <si>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</si>
  <si>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</si>
  <si>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</si>
  <si>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</si>
  <si>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</si>
  <si>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</si>
  <si>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</si>
  <si>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</si>
  <si>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</si>
  <si>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</si>
  <si>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</si>
  <si>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</si>
  <si>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</si>
  <si>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</si>
  <si>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</si>
  <si>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</si>
  <si>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</si>
  <si>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</si>
  <si>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</si>
  <si>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</si>
  <si>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</si>
  <si>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</si>
  <si>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</si>
  <si>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</si>
  <si>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</si>
  <si>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</si>
  <si>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</si>
  <si>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</si>
  <si>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</si>
  <si>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</si>
  <si>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</si>
  <si>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</si>
  <si>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</si>
  <si>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</si>
  <si>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</si>
  <si>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</si>
  <si>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</si>
  <si>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</si>
  <si>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</si>
  <si>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</si>
  <si>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</si>
  <si>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</si>
  <si>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</si>
  <si>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</si>
  <si>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</si>
  <si>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</si>
  <si>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</si>
  <si>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</si>
  <si>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</si>
  <si>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</si>
  <si>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</si>
  <si>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</si>
  <si>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</si>
  <si>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</si>
  <si>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</si>
  <si>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</si>
  <si>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</si>
  <si>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</si>
  <si>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</si>
  <si>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</si>
  <si>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</si>
  <si>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</si>
  <si>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</si>
  <si>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</si>
  <si>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</si>
  <si>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</si>
  <si>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</si>
  <si>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</si>
  <si>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</si>
  <si>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</si>
  <si>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</si>
  <si>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</si>
  <si>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</si>
  <si>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</si>
  <si>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</si>
  <si>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</si>
  <si>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</si>
  <si>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</si>
  <si>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</si>
  <si>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</si>
  <si>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</si>
  <si>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</si>
  <si>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</si>
  <si>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</si>
  <si>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</si>
  <si>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</si>
  <si>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</si>
  <si>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</si>
  <si>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</si>
  <si>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</si>
  <si>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</si>
  <si>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</si>
  <si>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</si>
  <si>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</si>
  <si>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</si>
  <si>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</si>
  <si>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</si>
  <si>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</si>
  <si>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</si>
  <si>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</si>
  <si>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</si>
  <si>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</si>
  <si>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</si>
  <si>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</si>
  <si>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</si>
  <si>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</si>
  <si>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</si>
  <si>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</si>
  <si>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</si>
  <si>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</si>
  <si>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</si>
  <si>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</si>
  <si>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</si>
  <si>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</si>
  <si>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</si>
  <si>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</si>
  <si>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</si>
  <si>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</si>
  <si>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</si>
  <si>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</si>
  <si>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</si>
  <si>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</si>
  <si>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</si>
  <si>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</si>
  <si>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</si>
  <si>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</si>
  <si>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</si>
  <si>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</si>
  <si>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</si>
  <si>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</si>
  <si>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</si>
  <si>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</si>
  <si>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</si>
  <si>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</si>
  <si>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</si>
  <si>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</si>
  <si>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</si>
  <si>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</si>
  <si>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</si>
  <si>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</si>
  <si>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</si>
  <si>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</si>
  <si>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</si>
  <si>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</si>
  <si>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</si>
  <si>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</si>
  <si>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</si>
  <si>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</si>
  <si>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</si>
  <si>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</si>
  <si>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</si>
  <si>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</si>
  <si>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</si>
  <si>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</si>
  <si>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</si>
  <si>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</si>
  <si>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</si>
  <si>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</si>
  <si>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</si>
  <si>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</si>
  <si>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</si>
  <si>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</si>
  <si>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</si>
  <si>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</si>
  <si>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</si>
  <si>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</si>
  <si>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</si>
  <si>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</si>
  <si>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</si>
  <si>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</si>
  <si>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</si>
  <si>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</si>
  <si>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</si>
  <si>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</si>
  <si>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</si>
  <si>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</si>
  <si>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</si>
  <si>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</si>
  <si>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</si>
  <si>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</si>
  <si>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</si>
  <si>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</si>
  <si>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</si>
  <si>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</si>
  <si>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</si>
  <si>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</si>
  <si>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</si>
  <si>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</si>
  <si>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</si>
  <si>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</si>
  <si>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</si>
  <si>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</si>
  <si>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</si>
  <si>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</si>
  <si>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</si>
  <si>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</si>
  <si>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</si>
  <si>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</si>
  <si>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</si>
  <si>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</si>
  <si>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</si>
  <si>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</si>
  <si>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</si>
  <si>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</si>
  <si>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</si>
  <si>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</si>
  <si>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</si>
  <si>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</si>
  <si>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</si>
  <si>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</si>
  <si>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</si>
  <si>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</si>
  <si>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</si>
  <si>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</si>
  <si>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</si>
  <si>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</si>
  <si>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</si>
  <si>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</si>
  <si>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</si>
  <si>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</si>
  <si>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</si>
  <si>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</si>
  <si>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</si>
  <si>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</si>
  <si>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</si>
  <si>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</si>
  <si>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</si>
  <si>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</si>
  <si>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</si>
  <si>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</si>
  <si>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</si>
  <si>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</si>
  <si>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</si>
  <si>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</si>
  <si>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</si>
  <si>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</si>
  <si>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</si>
  <si>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</si>
  <si>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</si>
  <si>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</si>
  <si>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</si>
  <si>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</si>
  <si>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</si>
  <si>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</si>
  <si>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</si>
  <si>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</si>
  <si>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</si>
  <si>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</si>
  <si>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</si>
  <si>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</si>
  <si>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</si>
  <si>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</si>
  <si>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</si>
  <si>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</si>
  <si>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</si>
  <si>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</si>
  <si>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</si>
  <si>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</si>
  <si>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</si>
  <si>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</si>
  <si>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</si>
  <si>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</si>
  <si>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</si>
  <si>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</si>
  <si>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</si>
  <si>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</si>
  <si>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</si>
  <si>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</si>
  <si>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</si>
  <si>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</si>
  <si>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</si>
  <si>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</si>
  <si>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</si>
  <si>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</si>
  <si>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</si>
  <si>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</si>
  <si>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</si>
  <si>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</si>
  <si>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</si>
  <si>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</si>
  <si>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</si>
  <si>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</si>
  <si>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</si>
  <si>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</si>
  <si>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</si>
  <si>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</si>
  <si>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</si>
  <si>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</si>
  <si>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</si>
  <si>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</si>
  <si>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</si>
  <si>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</si>
  <si>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</si>
  <si>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</si>
  <si>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</si>
  <si>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</si>
  <si>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</si>
  <si>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</si>
  <si>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</si>
  <si>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</si>
  <si>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</si>
  <si>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</si>
  <si>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</si>
  <si>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</si>
  <si>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</si>
  <si>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</si>
  <si>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</si>
  <si>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</si>
  <si>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</si>
  <si>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</si>
  <si>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</si>
  <si>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</si>
  <si>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</si>
  <si>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</si>
  <si>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</si>
  <si>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</si>
  <si>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</si>
  <si>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</si>
  <si>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</si>
  <si>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</si>
  <si>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</si>
  <si>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</si>
  <si>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</si>
  <si>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</si>
  <si>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</si>
  <si>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</si>
  <si>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</si>
  <si>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</si>
  <si>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</si>
  <si>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</si>
  <si>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</si>
  <si>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</si>
  <si>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</si>
  <si>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</si>
  <si>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</si>
  <si>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</si>
  <si>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</si>
  <si>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</si>
  <si>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</si>
  <si>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</si>
  <si>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</si>
  <si>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</si>
  <si>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</si>
  <si>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</si>
  <si>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</si>
  <si>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</si>
  <si>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</si>
  <si>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</si>
  <si>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</si>
  <si>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</si>
  <si>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</si>
  <si>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</si>
  <si>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</si>
  <si>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</si>
  <si>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</si>
  <si>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</si>
  <si>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</si>
  <si>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</si>
  <si>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</si>
  <si>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</si>
  <si>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</si>
  <si>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</si>
  <si>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</si>
  <si>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</si>
  <si>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</si>
  <si>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</si>
  <si>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</si>
  <si>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</si>
  <si>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</si>
  <si>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</si>
  <si>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</si>
  <si>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</si>
  <si>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</si>
  <si>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</si>
  <si>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</si>
  <si>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</si>
  <si>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</si>
  <si>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</si>
  <si>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</si>
  <si>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</si>
  <si>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</si>
  <si>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</si>
  <si>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</si>
  <si>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</si>
  <si>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</si>
  <si>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</si>
  <si>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</si>
  <si>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</si>
  <si>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</si>
  <si>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</si>
  <si>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</si>
  <si>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</si>
  <si>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</si>
  <si>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</si>
  <si>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</si>
  <si>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</si>
  <si>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</si>
  <si>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</si>
  <si>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</si>
  <si>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</si>
  <si>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</si>
  <si>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</si>
  <si>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</si>
  <si>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</si>
  <si>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</si>
  <si>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</si>
  <si>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</si>
  <si>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</si>
  <si>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</si>
  <si>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</si>
  <si>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</si>
  <si>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</si>
  <si>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</si>
  <si>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</si>
  <si>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</si>
  <si>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</si>
  <si>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</si>
  <si>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</si>
  <si>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</si>
  <si>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</si>
  <si>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</si>
  <si>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</si>
  <si>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</si>
  <si>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</si>
  <si>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</si>
  <si>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</si>
  <si>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</si>
  <si>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</si>
  <si>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</si>
  <si>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</si>
  <si>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</si>
  <si>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</si>
  <si>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</si>
  <si>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</si>
  <si>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</si>
  <si>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</si>
  <si>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</si>
  <si>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</si>
  <si>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</si>
  <si>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</si>
  <si>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</si>
  <si>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</si>
  <si>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</si>
  <si>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</si>
  <si>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</si>
  <si>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</si>
  <si>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</si>
  <si>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</si>
  <si>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</si>
  <si>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</si>
  <si>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</si>
  <si>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</si>
  <si>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</si>
  <si>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</si>
  <si>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</si>
  <si>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</si>
  <si>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</si>
  <si>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</si>
  <si>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</si>
  <si>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</si>
  <si>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</si>
  <si>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</si>
  <si>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</si>
  <si>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</si>
  <si>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</si>
  <si>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</si>
  <si>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</si>
  <si>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</si>
  <si>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</si>
  <si>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</si>
  <si>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</si>
  <si>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</si>
  <si>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</si>
  <si>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</si>
  <si>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</si>
  <si>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</si>
  <si>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</si>
  <si>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</si>
  <si>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</si>
  <si>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</si>
  <si>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</si>
  <si>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</si>
  <si>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</si>
  <si>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</si>
  <si>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</si>
  <si>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</si>
  <si>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</si>
  <si>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</si>
  <si>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</si>
  <si>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</si>
  <si>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</si>
  <si>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</si>
  <si>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</si>
  <si>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</si>
  <si>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</si>
  <si>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</si>
  <si>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</si>
  <si>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</si>
  <si>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</si>
  <si>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</si>
  <si>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</si>
  <si>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</si>
  <si>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</si>
  <si>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</si>
  <si>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</si>
  <si>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</si>
  <si>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</si>
  <si>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</si>
  <si>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</si>
  <si>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</si>
  <si>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</si>
  <si>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</si>
  <si>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</si>
  <si>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</si>
  <si>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</si>
  <si>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</si>
  <si>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</si>
  <si>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</si>
  <si>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</si>
  <si>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</si>
  <si>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</si>
  <si>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</si>
  <si>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</si>
  <si>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</si>
  <si>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</si>
  <si>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</si>
  <si>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</si>
  <si>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</si>
  <si>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</si>
  <si>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</si>
  <si>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</si>
  <si>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</si>
  <si>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</si>
  <si>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</si>
  <si>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</si>
  <si>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</si>
  <si>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</si>
  <si>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</si>
  <si>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</si>
  <si>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</si>
  <si>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</si>
  <si>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</si>
  <si>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</si>
  <si>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</si>
  <si>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</si>
  <si>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</si>
  <si>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</si>
  <si>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</si>
  <si>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</si>
  <si>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</si>
  <si>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</si>
  <si>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</si>
  <si>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</si>
  <si>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</si>
  <si>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</si>
  <si>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</si>
  <si>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</si>
  <si>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</si>
  <si>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</si>
  <si>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</si>
  <si>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</si>
  <si>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</si>
  <si>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</si>
  <si>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</si>
  <si>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</si>
  <si>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</si>
  <si>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</si>
  <si>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</si>
  <si>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</si>
  <si>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</si>
  <si>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</si>
  <si>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</si>
  <si>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</si>
  <si>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</si>
  <si>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</si>
  <si>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</si>
  <si>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</si>
  <si>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</si>
  <si>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</si>
  <si>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</si>
  <si>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</si>
  <si>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</si>
  <si>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</si>
  <si>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</si>
  <si>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</si>
  <si>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</si>
  <si>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</si>
  <si>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</si>
  <si>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</si>
  <si>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</si>
  <si>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</si>
  <si>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</si>
  <si>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</si>
  <si>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</si>
  <si>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</si>
  <si>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</si>
  <si>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</si>
  <si>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</si>
  <si>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</si>
  <si>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</si>
  <si>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</si>
  <si>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</si>
  <si>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</si>
  <si>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</si>
  <si>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</si>
  <si>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</si>
  <si>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</si>
  <si>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</si>
  <si>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</si>
  <si>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</si>
  <si>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</si>
  <si>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</si>
  <si>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</si>
  <si>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</si>
  <si>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</si>
  <si>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</si>
  <si>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</si>
  <si>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</si>
  <si>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</si>
  <si>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</si>
  <si>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</si>
  <si>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</si>
  <si>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</si>
  <si>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</si>
  <si>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</si>
  <si>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</si>
  <si>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</si>
  <si>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</si>
  <si>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</si>
  <si>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</si>
  <si>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</si>
  <si>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</si>
  <si>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</si>
  <si>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</si>
  <si>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</si>
  <si>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</si>
  <si>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</si>
  <si>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</si>
  <si>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</si>
  <si>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</si>
  <si>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</si>
  <si>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</si>
  <si>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</si>
  <si>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</si>
  <si>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</si>
  <si>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</si>
  <si>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</si>
  <si>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</si>
  <si>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</si>
  <si>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</si>
  <si>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</si>
  <si>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</si>
  <si>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</si>
  <si>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</si>
  <si>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</si>
  <si>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</si>
  <si>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</si>
  <si>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</si>
  <si>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</si>
  <si>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</si>
  <si>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</si>
  <si>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</si>
  <si>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</si>
  <si>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</si>
  <si>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</si>
  <si>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</si>
  <si>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</si>
  <si>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</si>
  <si>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</si>
  <si>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</si>
  <si>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</si>
  <si>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</si>
  <si>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</si>
  <si>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</si>
  <si>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</si>
  <si>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</si>
  <si>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</si>
  <si>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</si>
  <si>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</si>
  <si>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</si>
  <si>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</si>
  <si>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</si>
  <si>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</si>
  <si>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</si>
  <si>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</si>
  <si>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</si>
  <si>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</si>
  <si>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</si>
  <si>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</si>
  <si>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</si>
  <si>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</si>
  <si>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</si>
  <si>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</si>
  <si>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</si>
  <si>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</si>
  <si>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</si>
  <si>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</si>
  <si>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</si>
  <si>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</si>
  <si>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</si>
  <si>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</si>
  <si>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</si>
  <si>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</si>
  <si>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</si>
  <si>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</si>
  <si>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</si>
  <si>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</si>
  <si>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</si>
  <si>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</si>
  <si>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</si>
  <si>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</si>
  <si>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</si>
  <si>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</si>
  <si>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</si>
  <si>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</si>
  <si>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</si>
  <si>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</si>
  <si>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</si>
  <si>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</si>
  <si>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</si>
  <si>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</si>
  <si>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</si>
  <si>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</si>
  <si>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</si>
  <si>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</si>
  <si>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</si>
  <si>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</si>
  <si>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</si>
  <si>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</si>
  <si>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</si>
  <si>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</si>
  <si>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</si>
  <si>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</si>
  <si>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</si>
  <si>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</si>
  <si>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</si>
  <si>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</si>
  <si>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</si>
  <si>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</si>
  <si>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</si>
  <si>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</si>
  <si>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</si>
  <si>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</si>
  <si>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</si>
  <si>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</si>
  <si>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</si>
  <si>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</si>
  <si>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</si>
  <si>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</si>
  <si>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</si>
  <si>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</si>
  <si>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</si>
  <si>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</si>
  <si>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</si>
  <si>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</si>
  <si>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</si>
  <si>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</si>
  <si>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</si>
  <si>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</si>
  <si>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</si>
  <si>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</si>
  <si>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</si>
  <si>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</si>
  <si>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</si>
  <si>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</si>
  <si>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</si>
  <si>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</si>
  <si>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</si>
  <si>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</si>
  <si>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</si>
  <si>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</si>
  <si>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</si>
  <si>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</si>
  <si>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</si>
  <si>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</si>
  <si>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</si>
  <si>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</si>
  <si>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</si>
  <si>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</si>
  <si>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</si>
  <si>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</si>
  <si>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</si>
  <si>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</si>
  <si>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</si>
  <si>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</si>
  <si>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</si>
  <si>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</si>
  <si>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</si>
  <si>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</si>
  <si>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</si>
  <si>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</si>
  <si>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</si>
  <si>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</si>
  <si>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</si>
  <si>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</si>
  <si>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</si>
  <si>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</si>
  <si>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</si>
  <si>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</si>
  <si>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</si>
  <si>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</si>
  <si>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</si>
  <si>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</si>
  <si>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</si>
  <si>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</si>
  <si>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</si>
  <si>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</si>
  <si>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</si>
  <si>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</si>
  <si>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</si>
  <si>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</si>
  <si>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</si>
  <si>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</si>
  <si>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</si>
  <si>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</si>
  <si>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</si>
  <si>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</si>
  <si>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</si>
  <si>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</si>
  <si>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</si>
  <si>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</si>
  <si>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</si>
  <si>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</si>
  <si>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</si>
  <si>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</si>
  <si>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</si>
  <si>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</si>
  <si>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</si>
  <si>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</si>
  <si>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</si>
  <si>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</si>
  <si>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</si>
  <si>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</si>
  <si>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</si>
  <si>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</si>
  <si>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</si>
  <si>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</si>
  <si>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</si>
  <si>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</si>
  <si>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</si>
  <si>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</si>
  <si>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</si>
  <si>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</si>
  <si>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</si>
  <si>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</si>
  <si>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</si>
  <si>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</si>
  <si>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</si>
  <si>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</si>
  <si>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</si>
  <si>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</si>
  <si>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</si>
  <si>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</si>
  <si>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</si>
  <si>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</si>
  <si>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</si>
  <si>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</si>
  <si>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</si>
  <si>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</si>
  <si>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</si>
  <si>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</si>
  <si>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</si>
  <si>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</si>
  <si>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</si>
  <si>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</si>
  <si>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</si>
  <si>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</si>
  <si>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</si>
  <si>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</si>
  <si>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</si>
  <si>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</si>
  <si>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</si>
  <si>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</si>
  <si>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</si>
  <si>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</si>
  <si>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</si>
  <si>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</si>
  <si>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</si>
  <si>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</si>
  <si>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</si>
  <si>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</si>
  <si>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</si>
  <si>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</si>
  <si>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</si>
  <si>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</si>
  <si>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</si>
  <si>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</si>
  <si>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</si>
  <si>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</si>
  <si>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</si>
  <si>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</si>
  <si>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</si>
  <si>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</si>
  <si>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</si>
  <si>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</si>
  <si>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</si>
  <si>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</si>
  <si>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</si>
  <si>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</si>
  <si>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</si>
  <si>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</si>
  <si>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</si>
  <si>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</si>
  <si>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</si>
  <si>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</si>
  <si>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</si>
  <si>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</si>
  <si>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</si>
  <si>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</si>
  <si>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</si>
  <si>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</si>
  <si>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</si>
  <si>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</si>
  <si>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</si>
  <si>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</si>
  <si>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</si>
  <si>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</si>
  <si>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</si>
  <si>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</si>
  <si>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</si>
  <si>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</si>
  <si>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</si>
  <si>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</si>
  <si>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</si>
  <si>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</si>
  <si>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</si>
  <si>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</si>
  <si>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</si>
  <si>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</si>
  <si>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</si>
  <si>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</si>
  <si>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</si>
  <si>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</si>
  <si>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</si>
  <si>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</si>
  <si>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</si>
  <si>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</si>
  <si>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</si>
  <si>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</si>
  <si>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</si>
  <si>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</si>
  <si>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</si>
  <si>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</si>
  <si>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</si>
  <si>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</si>
  <si>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</si>
  <si>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</si>
  <si>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</si>
  <si>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</si>
  <si>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</si>
  <si>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</si>
  <si>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</si>
  <si>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</si>
  <si>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</si>
  <si>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</si>
  <si>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</si>
  <si>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</si>
  <si>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</si>
  <si>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</si>
  <si>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</si>
  <si>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</si>
  <si>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</si>
  <si>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</si>
  <si>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</si>
  <si>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</si>
  <si>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</si>
  <si>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</si>
  <si>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</si>
  <si>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</si>
  <si>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</si>
  <si>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</si>
  <si>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</si>
  <si>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</si>
  <si>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</si>
  <si>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</si>
  <si>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</si>
  <si>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</si>
  <si>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</si>
  <si>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</si>
  <si>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</si>
  <si>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</si>
  <si>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</si>
  <si>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</si>
  <si>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</si>
  <si>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</si>
  <si>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</si>
  <si>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</si>
  <si>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</si>
  <si>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</si>
  <si>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</si>
  <si>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</si>
  <si>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</si>
  <si>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</si>
  <si>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</si>
  <si>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</si>
  <si>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</si>
  <si>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</si>
  <si>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</si>
  <si>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</si>
  <si>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</si>
  <si>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</si>
  <si>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</si>
  <si>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</si>
  <si>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</si>
  <si>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</si>
  <si>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</si>
  <si>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</si>
  <si>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</si>
  <si>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</si>
  <si>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</si>
  <si>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</si>
  <si>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</si>
  <si>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</si>
  <si>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</si>
  <si>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</si>
  <si>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</si>
  <si>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</si>
  <si>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</si>
  <si>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</si>
  <si>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</si>
  <si>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</si>
  <si>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</si>
  <si>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</si>
  <si>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</si>
  <si>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</si>
  <si>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</si>
  <si>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</si>
  <si>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</si>
  <si>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</si>
  <si>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</si>
  <si>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</si>
  <si>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</si>
  <si>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</si>
  <si>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</si>
  <si>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</si>
  <si>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</si>
  <si>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</si>
  <si>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</si>
  <si>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</si>
  <si>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</si>
  <si>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</si>
  <si>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</si>
  <si>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</si>
  <si>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</si>
  <si>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</si>
  <si>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</si>
  <si>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</si>
  <si>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</si>
  <si>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</si>
  <si>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</si>
  <si>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</si>
  <si>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</si>
  <si>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</si>
  <si>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</si>
  <si>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</si>
  <si>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</si>
  <si>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</si>
  <si>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</si>
  <si>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</si>
  <si>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</si>
  <si>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</si>
  <si>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</si>
  <si>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</si>
  <si>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</si>
  <si>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</si>
  <si>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</si>
  <si>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</si>
  <si>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</si>
  <si>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</si>
  <si>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</si>
  <si>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</si>
  <si>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</si>
  <si>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</si>
  <si>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</si>
  <si>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</si>
  <si>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</si>
  <si>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</si>
  <si>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</si>
  <si>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</si>
  <si>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</si>
  <si>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</si>
  <si>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</si>
  <si>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</si>
  <si>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</si>
  <si>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</si>
  <si>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</si>
  <si>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</si>
  <si>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</si>
  <si>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</si>
  <si>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</si>
  <si>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</si>
  <si>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</si>
  <si>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</si>
  <si>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</si>
  <si>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</si>
  <si>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</si>
  <si>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</si>
  <si>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</si>
  <si>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</si>
  <si>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</si>
  <si>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</si>
  <si>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</si>
  <si>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</si>
  <si>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</si>
  <si>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</si>
  <si>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</si>
  <si>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</si>
  <si>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</si>
  <si>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</si>
  <si>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</si>
  <si>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</si>
  <si>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</si>
  <si>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</si>
  <si>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</si>
  <si>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</si>
  <si>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</si>
  <si>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</si>
  <si>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</si>
  <si>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</si>
  <si>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</si>
  <si>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</si>
  <si>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</si>
  <si>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</si>
  <si>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</si>
  <si>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</si>
  <si>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</si>
  <si>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</si>
  <si>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</si>
  <si>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</si>
  <si>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</si>
  <si>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</si>
  <si>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</si>
  <si>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</si>
  <si>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</si>
  <si>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</si>
  <si>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</si>
  <si>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</si>
  <si>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</si>
  <si>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</si>
  <si>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</si>
  <si>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</si>
  <si>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</si>
  <si>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</si>
  <si>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</si>
  <si>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</si>
  <si>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</si>
  <si>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</si>
  <si>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</si>
  <si>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</si>
  <si>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</si>
  <si>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</si>
  <si>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</si>
  <si>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</si>
  <si>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</si>
  <si>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</si>
  <si>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</si>
  <si>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</si>
  <si>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</si>
  <si>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</si>
  <si>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</si>
  <si>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</si>
  <si>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</si>
  <si>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</si>
  <si>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</si>
  <si>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</si>
  <si>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</si>
  <si>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</si>
  <si>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</si>
  <si>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</si>
  <si>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</si>
  <si>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</si>
  <si>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</si>
  <si>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</si>
  <si>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</si>
  <si>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</si>
  <si>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</si>
  <si>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</si>
  <si>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</si>
  <si>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</si>
  <si>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</si>
  <si>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</si>
  <si>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</si>
  <si>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</si>
  <si>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</si>
  <si>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</si>
  <si>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</si>
  <si>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</si>
  <si>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</si>
  <si>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</si>
  <si>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</si>
  <si>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</si>
  <si>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</si>
  <si>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</si>
  <si>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</si>
  <si>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</si>
  <si>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</si>
  <si>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</si>
  <si>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</si>
  <si>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</si>
  <si>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</si>
  <si>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</si>
  <si>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</si>
  <si>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</si>
  <si>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</si>
  <si>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</si>
  <si>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</si>
  <si>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</si>
  <si>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</si>
  <si>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</si>
  <si>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</si>
  <si>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</si>
  <si>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</si>
  <si>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</si>
  <si>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</si>
  <si>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</si>
  <si>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</si>
  <si>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</si>
  <si>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</si>
  <si>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</si>
  <si>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</si>
  <si>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</si>
  <si>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</si>
  <si>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</si>
  <si>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</si>
  <si>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</si>
  <si>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</si>
  <si>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</si>
  <si>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</si>
  <si>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</si>
  <si>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</si>
  <si>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</si>
  <si>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</si>
  <si>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</si>
  <si>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</si>
  <si>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</si>
  <si>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</si>
  <si>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</si>
  <si>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</si>
  <si>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</si>
  <si>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</si>
  <si>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</si>
  <si>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</si>
  <si>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</si>
  <si>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</si>
  <si>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</si>
  <si>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</si>
  <si>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</si>
  <si>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</si>
  <si>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</si>
  <si>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</si>
  <si>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</si>
  <si>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</si>
  <si>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</si>
  <si>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</si>
  <si>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</si>
  <si>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</si>
  <si>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</si>
  <si>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</si>
  <si>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</si>
  <si>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</si>
  <si>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</si>
  <si>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</si>
  <si>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</si>
  <si>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</si>
  <si>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</si>
  <si>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</si>
  <si>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</si>
  <si>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</si>
  <si>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</si>
  <si>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</si>
  <si>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</si>
  <si>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</si>
  <si>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</si>
  <si>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</si>
  <si>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</si>
  <si>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</si>
  <si>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</si>
  <si>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</si>
  <si>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</si>
  <si>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</si>
  <si>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</si>
  <si>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</si>
  <si>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</si>
  <si>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</si>
  <si>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</si>
  <si>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</si>
  <si>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</si>
  <si>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</si>
  <si>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</si>
  <si>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</si>
  <si>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</si>
  <si>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</si>
  <si>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</si>
  <si>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</si>
  <si>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</si>
  <si>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</si>
  <si>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</si>
  <si>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</si>
  <si>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</si>
  <si>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</si>
  <si>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</si>
  <si>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</si>
  <si>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</si>
  <si>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</si>
  <si>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</si>
  <si>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</si>
  <si>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</si>
  <si>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</si>
  <si>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</si>
  <si>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</si>
  <si>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</si>
  <si>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</si>
  <si>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</si>
  <si>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</si>
  <si>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</si>
  <si>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</si>
  <si>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</si>
  <si>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</si>
  <si>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</si>
  <si>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</si>
  <si>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</si>
  <si>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</si>
  <si>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</si>
  <si>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</si>
  <si>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</si>
  <si>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</si>
  <si>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</si>
  <si>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</si>
  <si>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</si>
  <si>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</si>
  <si>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</si>
  <si>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</si>
  <si>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</si>
  <si>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</si>
  <si>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</si>
  <si>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</si>
  <si>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</si>
  <si>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</si>
  <si>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</si>
  <si>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</si>
  <si>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</si>
  <si>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</si>
  <si>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</si>
  <si>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</si>
  <si>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</si>
  <si>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</si>
  <si>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</si>
  <si>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</si>
  <si>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</si>
  <si>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</si>
  <si>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</si>
  <si>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</si>
  <si>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</si>
  <si>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</si>
  <si>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</si>
  <si>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</si>
  <si>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</si>
  <si>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</si>
  <si>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</si>
  <si>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</si>
  <si>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</si>
  <si>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</si>
  <si>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</si>
  <si>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</si>
  <si>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</si>
  <si>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</si>
  <si>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</si>
  <si>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</si>
  <si>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</si>
  <si>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</si>
  <si>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</si>
  <si>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</si>
  <si>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</si>
  <si>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</si>
  <si>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</si>
  <si>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</si>
  <si>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</si>
  <si>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</si>
  <si>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</si>
  <si>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</si>
  <si>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</si>
  <si>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</si>
  <si>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</si>
  <si>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</si>
  <si>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</si>
  <si>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</si>
  <si>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</si>
  <si>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</si>
  <si>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</si>
  <si>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</si>
  <si>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</si>
  <si>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</si>
  <si>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</si>
  <si>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</si>
  <si>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</si>
  <si>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</si>
  <si>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</si>
  <si>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</si>
  <si>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</si>
  <si>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</si>
  <si>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</si>
  <si>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</si>
  <si>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</si>
  <si>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</si>
  <si>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</si>
  <si>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</si>
  <si>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</si>
  <si>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</si>
  <si>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</si>
  <si>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</si>
  <si>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</si>
  <si>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</si>
  <si>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</si>
  <si>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</si>
  <si>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</si>
  <si>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</si>
  <si>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</si>
  <si>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</si>
  <si>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</si>
  <si>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</si>
  <si>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</si>
  <si>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</si>
  <si>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</si>
  <si>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</si>
  <si>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</si>
  <si>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</si>
  <si>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</si>
  <si>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</si>
  <si>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</si>
  <si>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</si>
  <si>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</si>
  <si>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</si>
  <si>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</si>
  <si>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</si>
  <si>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</si>
  <si>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</si>
  <si>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</si>
  <si>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</si>
  <si>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</si>
  <si>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</si>
  <si>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</si>
  <si>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</si>
  <si>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</si>
  <si>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</si>
  <si>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</si>
  <si>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</si>
  <si>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</si>
  <si>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</si>
  <si>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</si>
  <si>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</si>
  <si>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</si>
  <si>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</si>
  <si>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</si>
  <si>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</si>
  <si>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</si>
  <si>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</si>
  <si>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</si>
  <si>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</si>
  <si>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</si>
  <si>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</si>
  <si>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</si>
  <si>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</si>
  <si>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</si>
  <si>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</si>
  <si>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</si>
  <si>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</si>
  <si>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</si>
  <si>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</si>
  <si>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</si>
  <si>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</si>
  <si>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</si>
  <si>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</si>
  <si>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</si>
  <si>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</si>
  <si>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</si>
  <si>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</si>
  <si>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</si>
  <si>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</si>
  <si>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</si>
  <si>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</si>
  <si>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</si>
  <si>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</si>
  <si>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</si>
  <si>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</si>
  <si>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</si>
  <si>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</si>
  <si>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</si>
  <si>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</si>
  <si>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</si>
  <si>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</si>
  <si>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</si>
  <si>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</si>
  <si>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</si>
  <si>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</si>
  <si>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</si>
  <si>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</si>
  <si>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</si>
  <si>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</si>
  <si>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</si>
  <si>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</si>
  <si>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</si>
  <si>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</si>
  <si>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</si>
  <si>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</si>
  <si>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</si>
  <si>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</si>
  <si>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</si>
  <si>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</si>
  <si>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</si>
  <si>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</si>
  <si>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</si>
  <si>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</si>
  <si>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</si>
  <si>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</si>
  <si>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</si>
  <si>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</si>
  <si>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</si>
  <si>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</si>
  <si>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</si>
  <si>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</si>
  <si>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</si>
  <si>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</si>
  <si>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</si>
  <si>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</si>
  <si>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</si>
  <si>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</si>
  <si>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</si>
  <si>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</si>
  <si>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</si>
  <si>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</si>
  <si>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</si>
  <si>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</si>
  <si>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</si>
  <si>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</si>
  <si>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</si>
  <si>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</si>
  <si>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</si>
  <si>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</si>
  <si>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</si>
  <si>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</si>
  <si>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</si>
  <si>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</si>
  <si>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</si>
  <si>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</si>
  <si>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</si>
  <si>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</si>
  <si>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</si>
  <si>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</si>
  <si>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</si>
  <si>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</si>
  <si>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</si>
  <si>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</si>
  <si>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</si>
  <si>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</si>
  <si>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</si>
  <si>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</si>
  <si>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</si>
  <si>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</si>
  <si>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</si>
  <si>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</si>
  <si>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</si>
  <si>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</si>
  <si>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</si>
  <si>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</si>
  <si>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</si>
  <si>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</si>
  <si>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</si>
  <si>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</si>
  <si>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</si>
  <si>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</si>
  <si>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</si>
  <si>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</si>
  <si>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</si>
  <si>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</si>
  <si>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</si>
  <si>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</si>
  <si>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</si>
  <si>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</si>
  <si>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</si>
  <si>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</si>
  <si>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</si>
  <si>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</si>
  <si>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</si>
  <si>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</si>
  <si>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</si>
  <si>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</si>
  <si>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</si>
  <si>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</si>
  <si>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</si>
  <si>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</si>
  <si>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</si>
  <si>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</si>
  <si>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</si>
  <si>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</si>
  <si>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</si>
  <si>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</si>
  <si>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</si>
  <si>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</si>
  <si>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</si>
  <si>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</si>
  <si>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</si>
  <si>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</si>
  <si>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</si>
  <si>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</si>
  <si>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</si>
  <si>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</si>
  <si>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</si>
  <si>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</si>
  <si>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</si>
  <si>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</si>
  <si>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</si>
  <si>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</si>
  <si>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</si>
  <si>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</si>
  <si>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</si>
  <si>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</si>
  <si>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</si>
  <si>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</si>
  <si>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</si>
  <si>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</si>
  <si>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</si>
  <si>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</si>
  <si>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</si>
  <si>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</si>
  <si>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</si>
  <si>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</si>
  <si>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</si>
  <si>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</si>
  <si>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</si>
  <si>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</si>
  <si>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</si>
  <si>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</si>
  <si>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</si>
  <si>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</si>
  <si>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</si>
  <si>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</si>
  <si>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</si>
  <si>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</si>
  <si>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</si>
  <si>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</si>
  <si>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</si>
  <si>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</si>
  <si>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</si>
  <si>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</si>
  <si>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</si>
  <si>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</si>
  <si>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</si>
  <si>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</si>
  <si>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</si>
  <si>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</si>
  <si>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</si>
  <si>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</si>
  <si>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</si>
  <si>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</si>
  <si>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</si>
  <si>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</si>
  <si>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</si>
  <si>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</si>
  <si>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</si>
  <si>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</si>
  <si>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</si>
  <si>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</si>
  <si>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</si>
  <si>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</si>
  <si>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</si>
  <si>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</si>
  <si>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</si>
  <si>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</si>
  <si>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</si>
  <si>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</si>
  <si>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</si>
  <si>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</si>
  <si>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</si>
  <si>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</si>
  <si>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</si>
  <si>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</si>
  <si>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</si>
  <si>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</si>
  <si>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</si>
  <si>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</si>
  <si>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</si>
  <si>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</si>
  <si>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</si>
  <si>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</si>
  <si>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</si>
  <si>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</si>
  <si>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</si>
  <si>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</si>
  <si>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</si>
  <si>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</si>
  <si>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</si>
  <si>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</si>
  <si>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</si>
  <si>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</si>
  <si>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</si>
  <si>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</si>
  <si>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</si>
  <si>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</si>
  <si>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</si>
  <si>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</si>
  <si>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</si>
  <si>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</si>
  <si>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</si>
  <si>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</si>
  <si>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</si>
  <si>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</si>
  <si>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</si>
  <si>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</si>
  <si>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</si>
  <si>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</si>
  <si>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</si>
  <si>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</si>
  <si>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</si>
  <si>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</si>
  <si>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</si>
  <si>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</si>
  <si>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</si>
  <si>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</si>
  <si>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</si>
  <si>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</si>
  <si>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</si>
  <si>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</si>
  <si>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</si>
  <si>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</si>
  <si>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</si>
  <si>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</si>
  <si>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</si>
  <si>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</si>
  <si>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</si>
  <si>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</si>
  <si>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</si>
  <si>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</si>
  <si>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</si>
  <si>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</si>
  <si>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</si>
  <si>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</si>
  <si>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</si>
  <si>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</si>
  <si>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</si>
  <si>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</si>
  <si>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</si>
  <si>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</si>
  <si>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</si>
  <si>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</si>
  <si>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</si>
  <si>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</si>
  <si>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</si>
  <si>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</si>
  <si>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</si>
  <si>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</si>
  <si>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</si>
  <si>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</si>
  <si>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</si>
  <si>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</si>
  <si>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</si>
  <si>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</si>
  <si>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</si>
  <si>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</si>
  <si>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</si>
  <si>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</si>
  <si>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</si>
  <si>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</si>
  <si>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</si>
  <si>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</si>
  <si>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</si>
  <si>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</si>
  <si>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</si>
  <si>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</si>
  <si>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</si>
  <si>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</si>
  <si>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</si>
  <si>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</si>
  <si>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</si>
  <si>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</si>
  <si>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</si>
  <si>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</si>
  <si>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</si>
  <si>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</si>
  <si>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</si>
  <si>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</si>
  <si>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</si>
  <si>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</si>
  <si>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</si>
  <si>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</si>
  <si>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</si>
  <si>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</si>
  <si>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</si>
  <si>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</si>
  <si>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</si>
  <si>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</si>
  <si>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</si>
  <si>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</si>
  <si>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</si>
  <si>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</si>
  <si>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</si>
  <si>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</si>
  <si>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</si>
  <si>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</si>
  <si>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</si>
  <si>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</si>
  <si>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</si>
  <si>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</si>
  <si>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</si>
  <si>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</si>
  <si>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</si>
  <si>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</si>
  <si>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</si>
  <si>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</si>
  <si>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</si>
  <si>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</si>
  <si>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</si>
  <si>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</si>
  <si>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</si>
  <si>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</si>
  <si>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</si>
  <si>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</si>
  <si>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</si>
  <si>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</si>
  <si>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</si>
  <si>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</si>
  <si>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</si>
  <si>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</si>
  <si>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</si>
  <si>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</si>
  <si>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</si>
  <si>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</si>
  <si>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</si>
  <si>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</si>
  <si>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</si>
  <si>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</si>
  <si>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</si>
  <si>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</si>
  <si>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</si>
  <si>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</si>
  <si>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</si>
  <si>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</si>
  <si>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</si>
  <si>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</si>
  <si>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</si>
  <si>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</si>
  <si>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</si>
  <si>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</si>
  <si>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</si>
  <si>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</si>
  <si>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</si>
  <si>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</si>
  <si>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</si>
  <si>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</si>
  <si>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</si>
  <si>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</si>
  <si>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</si>
  <si>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</si>
  <si>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</si>
  <si>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</si>
  <si>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</si>
  <si>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</si>
  <si>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</si>
  <si>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</si>
  <si>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</si>
  <si>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</si>
  <si>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</si>
  <si>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</si>
  <si>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</si>
  <si>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</si>
  <si>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</si>
  <si>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</si>
  <si>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</si>
  <si>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</si>
  <si>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</si>
  <si>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</si>
  <si>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</si>
  <si>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</si>
  <si>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</si>
  <si>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</si>
  <si>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</si>
  <si>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</si>
  <si>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</si>
  <si>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</si>
  <si>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</si>
  <si>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</si>
  <si>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</si>
  <si>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</si>
  <si>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</si>
  <si>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</si>
  <si>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</si>
  <si>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</si>
  <si>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</si>
  <si>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</si>
  <si>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</si>
  <si>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</si>
  <si>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</si>
  <si>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</si>
  <si>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</si>
  <si>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</si>
  <si>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</si>
  <si>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</si>
  <si>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</si>
  <si>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</si>
  <si>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</si>
  <si>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</si>
  <si>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</si>
  <si>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</si>
  <si>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</si>
  <si>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</si>
  <si>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</si>
  <si>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</si>
  <si>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</si>
  <si>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</si>
  <si>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</si>
  <si>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</si>
  <si>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</si>
  <si>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</si>
  <si>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</si>
  <si>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</si>
  <si>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</si>
  <si>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</si>
  <si>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</si>
  <si>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</si>
  <si>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</si>
  <si>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</si>
  <si>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</si>
  <si>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</si>
  <si>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</si>
  <si>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</si>
  <si>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</si>
  <si>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</si>
  <si>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</si>
  <si>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</si>
  <si>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</si>
  <si>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</si>
  <si>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</si>
  <si>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</si>
  <si>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</si>
  <si>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</si>
  <si>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</si>
  <si>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</si>
  <si>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</si>
  <si>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</si>
  <si>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</si>
  <si>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</si>
  <si>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</si>
  <si>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</si>
  <si>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</si>
  <si>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</si>
  <si>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</si>
  <si>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</si>
  <si>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</si>
  <si>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</si>
  <si>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</si>
  <si>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</si>
  <si>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</si>
  <si>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</si>
  <si>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</si>
  <si>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</si>
  <si>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</si>
  <si>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</si>
  <si>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</si>
  <si>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</si>
  <si>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</si>
  <si>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</si>
  <si>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</si>
  <si>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</si>
  <si>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</si>
  <si>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</si>
  <si>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</si>
  <si>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</si>
  <si>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</si>
  <si>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</si>
  <si>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</si>
  <si>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</si>
  <si>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</si>
  <si>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</si>
  <si>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</si>
  <si>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</si>
  <si>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</si>
  <si>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</si>
  <si>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</si>
  <si>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</si>
  <si>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</si>
  <si>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</si>
  <si>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</si>
  <si>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</si>
  <si>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</si>
  <si>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</si>
  <si>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</si>
  <si>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</si>
  <si>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</si>
  <si>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</si>
  <si>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</si>
  <si>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</si>
  <si>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</si>
  <si>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</si>
  <si>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</si>
  <si>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</si>
  <si>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</si>
  <si>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</si>
  <si>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</si>
  <si>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</si>
  <si>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</si>
  <si>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</si>
  <si>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</si>
  <si>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</si>
  <si>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</si>
  <si>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</si>
  <si>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</si>
  <si>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</si>
  <si>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</si>
  <si>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</si>
  <si>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</si>
  <si>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</si>
  <si>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</si>
  <si>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</si>
  <si>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</si>
  <si>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</si>
  <si>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</si>
  <si>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</si>
  <si>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</si>
  <si>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</si>
  <si>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</si>
  <si>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</si>
  <si>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</si>
  <si>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</si>
  <si>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</si>
  <si>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</si>
  <si>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</si>
  <si>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</si>
  <si>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</si>
  <si>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</si>
  <si>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</si>
  <si>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</si>
  <si>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</si>
  <si>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</si>
  <si>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</si>
  <si>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</si>
  <si>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</si>
  <si>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</si>
  <si>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</si>
  <si>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</si>
  <si>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</si>
  <si>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</si>
  <si>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</si>
  <si>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</si>
  <si>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</si>
  <si>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</si>
  <si>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</si>
  <si>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</si>
  <si>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</si>
  <si>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</si>
  <si>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</si>
  <si>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</si>
  <si>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</si>
  <si>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</si>
  <si>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</si>
  <si>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</si>
  <si>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</si>
  <si>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</si>
  <si>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</si>
  <si>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</si>
  <si>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</si>
  <si>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</si>
  <si>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</si>
  <si>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</si>
  <si>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</si>
  <si>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</si>
  <si>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</si>
  <si>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</si>
  <si>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</si>
  <si>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</si>
  <si>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</si>
  <si>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</si>
  <si>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</si>
  <si>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</si>
  <si>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</si>
  <si>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</si>
  <si>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</si>
  <si>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</si>
  <si>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</si>
  <si>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</si>
  <si>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</si>
  <si>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</si>
  <si>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</si>
  <si>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</si>
  <si>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</si>
  <si>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</si>
  <si>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</si>
  <si>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</si>
  <si>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</si>
  <si>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</si>
  <si>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</si>
  <si>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</si>
  <si>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</si>
  <si>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</si>
  <si>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</si>
  <si>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</si>
  <si>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</si>
  <si>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</si>
  <si>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</si>
  <si>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</si>
  <si>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</si>
  <si>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</si>
  <si>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</si>
  <si>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</si>
  <si>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</si>
  <si>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</si>
  <si>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</si>
  <si>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</si>
  <si>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</si>
  <si>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</si>
  <si>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</si>
  <si>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</si>
  <si>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</si>
  <si>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</si>
  <si>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</si>
  <si>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</si>
  <si>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</si>
  <si>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</si>
  <si>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</si>
  <si>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</si>
  <si>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</si>
  <si>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</si>
  <si>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</si>
  <si>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</si>
  <si>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</si>
  <si>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</si>
  <si>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</si>
  <si>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</si>
  <si>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</si>
  <si>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</si>
  <si>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</si>
  <si>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</si>
  <si>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</si>
  <si>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</si>
  <si>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</si>
  <si>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</si>
  <si>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</si>
  <si>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</si>
  <si>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</si>
  <si>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</si>
  <si>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</si>
  <si>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</si>
  <si>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</si>
  <si>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</si>
  <si>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</si>
  <si>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</si>
  <si>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</si>
  <si>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</si>
  <si>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</si>
  <si>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</si>
  <si>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</si>
  <si>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</si>
  <si>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</si>
  <si>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</si>
  <si>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</si>
  <si>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</si>
  <si>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</si>
  <si>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</si>
  <si>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</si>
  <si>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</si>
  <si>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</si>
  <si>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</si>
  <si>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</si>
  <si>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</si>
  <si>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</si>
  <si>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</si>
  <si>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</si>
  <si>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</si>
  <si>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</si>
  <si>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</si>
  <si>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</si>
  <si>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</si>
  <si>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</si>
  <si>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</si>
  <si>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</si>
  <si>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</si>
  <si>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</si>
  <si>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</si>
  <si>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</si>
  <si>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</si>
  <si>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</si>
  <si>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</si>
  <si>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</si>
  <si>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</si>
  <si>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</si>
  <si>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</si>
  <si>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</si>
  <si>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</si>
  <si>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</si>
  <si>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</si>
  <si>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</si>
  <si>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</si>
  <si>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</si>
  <si>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</si>
  <si>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</si>
  <si>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</si>
  <si>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</si>
  <si>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</si>
  <si>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</si>
  <si>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</si>
  <si>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</si>
  <si>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</si>
  <si>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</si>
  <si>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</si>
  <si>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</si>
  <si>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</si>
  <si>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</si>
  <si>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</si>
  <si>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</si>
  <si>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</si>
  <si>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</si>
  <si>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</si>
  <si>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</si>
  <si>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</si>
  <si>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</si>
  <si>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</si>
  <si>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</si>
  <si>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</si>
  <si>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</si>
  <si>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</si>
  <si>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</si>
  <si>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</si>
  <si>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</si>
  <si>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</si>
  <si>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</si>
  <si>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</si>
  <si>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</si>
  <si>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</si>
  <si>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</si>
  <si>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</si>
  <si>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</si>
  <si>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</si>
  <si>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</si>
  <si>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</si>
  <si>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</si>
  <si>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</si>
  <si>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</si>
  <si>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</si>
  <si>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</si>
  <si>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</si>
  <si>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</si>
  <si>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</si>
  <si>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</si>
  <si>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</si>
  <si>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</si>
  <si>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</si>
  <si>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</si>
  <si>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</si>
  <si>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</si>
  <si>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</si>
  <si>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</si>
  <si>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</si>
  <si>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</si>
  <si>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</si>
  <si>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</si>
  <si>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</si>
  <si>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</si>
  <si>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</si>
  <si>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</si>
  <si>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</si>
  <si>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</si>
  <si>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</si>
  <si>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</si>
  <si>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</si>
  <si>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</si>
  <si>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</si>
  <si>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</si>
  <si>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</si>
  <si>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</si>
  <si>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</si>
  <si>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</si>
  <si>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</si>
  <si>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</si>
  <si>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</si>
  <si>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</si>
  <si>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</si>
  <si>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</si>
  <si>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</si>
  <si>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</si>
  <si>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</si>
  <si>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</si>
  <si>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</si>
  <si>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</si>
  <si>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</si>
  <si>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</si>
  <si>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</si>
  <si>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</si>
  <si>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</si>
  <si>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</si>
  <si>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</si>
  <si>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</si>
  <si>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</si>
  <si>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</si>
  <si>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</si>
  <si>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</si>
  <si>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</si>
  <si>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</si>
  <si>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</si>
  <si>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</si>
  <si>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</si>
  <si>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</si>
  <si>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</si>
  <si>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</si>
  <si>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</si>
  <si>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</si>
  <si>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</si>
  <si>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</si>
  <si>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</si>
  <si>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</si>
  <si>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</si>
  <si>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</si>
  <si>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</si>
  <si>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</si>
  <si>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</si>
  <si>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</si>
  <si>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</si>
  <si>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</si>
  <si>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</si>
  <si>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</si>
  <si>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</si>
  <si>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</si>
  <si>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</si>
  <si>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</si>
  <si>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</si>
  <si>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</si>
  <si>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</si>
  <si>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</si>
  <si>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</si>
  <si>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</si>
  <si>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</si>
  <si>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</si>
  <si>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</si>
  <si>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</si>
  <si>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</si>
  <si>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</si>
  <si>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</si>
  <si>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</si>
  <si>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</si>
  <si>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</si>
  <si>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</si>
  <si>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</si>
  <si>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</si>
  <si>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</si>
  <si>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</si>
  <si>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</si>
  <si>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</si>
  <si>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</si>
  <si>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</si>
  <si>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</si>
  <si>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</si>
  <si>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</si>
  <si>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</si>
  <si>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</si>
  <si>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</si>
  <si>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</si>
  <si>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</si>
  <si>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</si>
  <si>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</si>
  <si>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</si>
  <si>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</si>
  <si>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</si>
  <si>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</si>
  <si>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</si>
  <si>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</si>
  <si>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</si>
  <si>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</si>
  <si>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</si>
  <si>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</si>
  <si>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</si>
  <si>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</si>
  <si>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</si>
  <si>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</si>
  <si>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</si>
  <si>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</si>
  <si>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</si>
  <si>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</si>
  <si>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</si>
  <si>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</si>
  <si>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</si>
  <si>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</si>
  <si>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</si>
  <si>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</si>
  <si>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</si>
  <si>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</si>
  <si>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</si>
  <si>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</si>
  <si>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</si>
  <si>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</si>
  <si>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</si>
  <si>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</si>
  <si>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</si>
  <si>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</si>
  <si>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</si>
  <si>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</si>
  <si>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</si>
  <si>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</si>
  <si>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</si>
  <si>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</si>
  <si>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</si>
  <si>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</si>
  <si>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</si>
  <si>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</si>
  <si>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</si>
  <si>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</si>
  <si>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</si>
  <si>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</si>
  <si>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</si>
  <si>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</si>
  <si>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</si>
  <si>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</si>
  <si>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</si>
  <si>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</si>
  <si>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</si>
  <si>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</si>
  <si>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</si>
  <si>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</si>
  <si>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</si>
  <si>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</si>
  <si>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</si>
  <si>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</si>
  <si>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</si>
  <si>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</si>
  <si>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</si>
  <si>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</si>
  <si>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</si>
  <si>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</si>
  <si>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</si>
  <si>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</si>
  <si>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</si>
  <si>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</si>
  <si>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</si>
  <si>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</si>
  <si>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</si>
  <si>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</si>
  <si>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</si>
  <si>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</si>
  <si>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</si>
  <si>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</si>
  <si>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</si>
  <si>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</si>
  <si>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</si>
  <si>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</si>
  <si>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</si>
  <si>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</si>
  <si>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</si>
  <si>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</si>
  <si>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</si>
  <si>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</si>
  <si>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</si>
  <si>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</si>
  <si>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</si>
  <si>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</si>
  <si>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</si>
  <si>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</si>
  <si>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</si>
  <si>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</si>
  <si>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</si>
  <si>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</si>
  <si>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</si>
  <si>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</si>
  <si>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</si>
  <si>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</si>
  <si>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</si>
  <si>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</si>
  <si>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</si>
  <si>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</si>
  <si>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</si>
  <si>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</si>
  <si>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</si>
  <si>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</si>
  <si>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</si>
  <si>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</si>
  <si>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</si>
  <si>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</si>
  <si>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</si>
  <si>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</si>
  <si>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</si>
  <si>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</si>
  <si>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</si>
  <si>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</si>
  <si>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</si>
  <si>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</si>
  <si>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</si>
  <si>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</si>
  <si>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</si>
  <si>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</si>
  <si>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</si>
  <si>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</si>
  <si>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</si>
  <si>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</si>
  <si>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</si>
  <si>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</si>
  <si>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</si>
  <si>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</si>
  <si>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</si>
  <si>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</si>
  <si>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</si>
  <si>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</si>
  <si>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</si>
  <si>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</si>
  <si>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</si>
  <si>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</si>
  <si>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</si>
  <si>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</si>
  <si>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</si>
  <si>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</si>
  <si>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</si>
  <si>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</si>
  <si>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</si>
  <si>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</si>
  <si>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</si>
  <si>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</si>
  <si>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</si>
  <si>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</si>
  <si>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</si>
  <si>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</si>
  <si>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</si>
  <si>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</si>
  <si>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</si>
  <si>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</si>
  <si>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</si>
  <si>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</si>
  <si>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</si>
  <si>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</si>
  <si>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</si>
  <si>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</si>
  <si>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</si>
  <si>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</si>
  <si>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</si>
  <si>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</si>
  <si>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</si>
  <si>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</si>
  <si>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</si>
  <si>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</si>
  <si>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</si>
  <si>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</si>
  <si>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</si>
  <si>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</si>
  <si>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</si>
  <si>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</si>
  <si>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</si>
  <si>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</si>
  <si>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</si>
  <si>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</si>
  <si>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</si>
  <si>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</si>
  <si>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</si>
  <si>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</si>
  <si>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</si>
  <si>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</si>
  <si>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</si>
  <si>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</si>
  <si>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</si>
  <si>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</si>
  <si>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</si>
  <si>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</si>
  <si>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</si>
  <si>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</si>
  <si>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</si>
  <si>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</si>
  <si>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</si>
  <si>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</si>
  <si>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</si>
  <si>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</si>
  <si>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</si>
  <si>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</si>
  <si>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</si>
  <si>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</si>
  <si>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</si>
  <si>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</si>
  <si>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</si>
  <si>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</si>
  <si>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</si>
  <si>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</si>
  <si>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</si>
  <si>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</si>
  <si>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</si>
  <si>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</si>
  <si>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</si>
  <si>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</si>
  <si>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</si>
  <si>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</si>
  <si>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</si>
  <si>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</si>
  <si>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</si>
  <si>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</si>
  <si>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</si>
  <si>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</si>
  <si>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</si>
  <si>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</si>
  <si>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</si>
  <si>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</si>
  <si>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</si>
  <si>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</si>
  <si>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</si>
  <si>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</si>
  <si>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</si>
  <si>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</si>
  <si>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</si>
  <si>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</si>
  <si>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</si>
  <si>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</si>
  <si>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</si>
  <si>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</si>
  <si>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</si>
  <si>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</si>
  <si>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</si>
  <si>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</si>
  <si>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</si>
  <si>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</si>
  <si>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</si>
  <si>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</si>
  <si>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</si>
  <si>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</si>
  <si>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</si>
  <si>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</si>
  <si>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</si>
  <si>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</si>
  <si>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</si>
  <si>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</si>
  <si>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</si>
  <si>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</si>
  <si>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</si>
  <si>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</si>
  <si>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</si>
  <si>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</si>
  <si>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</si>
  <si>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</si>
  <si>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</si>
  <si>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</si>
  <si>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</si>
  <si>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</si>
  <si>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</si>
  <si>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</si>
  <si>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</si>
  <si>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</si>
  <si>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</si>
  <si>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</si>
  <si>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</si>
  <si>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</si>
  <si>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</si>
  <si>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</si>
  <si>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</si>
  <si>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</si>
  <si>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</si>
  <si>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</si>
  <si>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</si>
  <si>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</si>
  <si>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</si>
  <si>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</si>
  <si>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</si>
  <si>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</si>
  <si>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</si>
  <si>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</si>
  <si>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</si>
  <si>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</si>
  <si>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</si>
  <si>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</si>
  <si>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</si>
  <si>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</si>
  <si>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</si>
  <si>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</si>
  <si>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</si>
  <si>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</si>
  <si>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</si>
  <si>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</si>
  <si>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</si>
  <si>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</si>
  <si>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</si>
  <si>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</si>
  <si>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</si>
  <si>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</si>
  <si>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</si>
  <si>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</si>
  <si>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</si>
  <si>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</si>
  <si>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</si>
  <si>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</si>
  <si>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</si>
  <si>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</si>
  <si>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</si>
  <si>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</si>
  <si>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</si>
  <si>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</si>
  <si>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</si>
  <si>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</si>
  <si>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</si>
  <si>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</si>
  <si>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</si>
  <si>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</si>
  <si>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</si>
  <si>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</si>
  <si>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</si>
  <si>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</si>
  <si>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</si>
  <si>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</si>
  <si>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</si>
  <si>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</si>
  <si>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</si>
  <si>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</si>
  <si>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</si>
  <si>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</si>
  <si>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</si>
  <si>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</si>
  <si>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</si>
  <si>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</si>
  <si>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</si>
  <si>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</si>
  <si>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</si>
  <si>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</si>
  <si>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</si>
  <si>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</si>
  <si>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</si>
  <si>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</si>
  <si>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</si>
  <si>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</si>
  <si>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</si>
  <si>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</si>
  <si>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</si>
  <si>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</si>
  <si>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</si>
  <si>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</si>
  <si>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</si>
  <si>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</si>
  <si>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</si>
  <si>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</si>
  <si>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</si>
  <si>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</si>
  <si>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</si>
  <si>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</si>
  <si>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</si>
  <si>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</si>
  <si>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</si>
  <si>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</si>
  <si>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</si>
  <si>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</si>
  <si>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</si>
  <si>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</si>
  <si>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</si>
  <si>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</si>
  <si>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</si>
  <si>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</si>
  <si>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</si>
  <si>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</si>
  <si>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</si>
  <si>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</si>
  <si>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</si>
  <si>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</si>
  <si>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</si>
  <si>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</si>
  <si>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</si>
  <si>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</si>
  <si>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</si>
  <si>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</si>
  <si>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</si>
  <si>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</si>
  <si>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</si>
  <si>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</si>
  <si>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</si>
  <si>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</si>
  <si>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</si>
  <si>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</si>
  <si>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</si>
  <si>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</si>
  <si>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</si>
  <si>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</si>
  <si>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</si>
  <si>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</si>
  <si>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</si>
  <si>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</si>
  <si>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</si>
  <si>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</si>
  <si>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</si>
  <si>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</si>
  <si>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</si>
  <si>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</si>
  <si>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</si>
  <si>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</si>
  <si>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</si>
  <si>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</si>
  <si>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</si>
  <si>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</si>
  <si>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</si>
  <si>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</si>
  <si>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</si>
  <si>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</si>
  <si>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</si>
  <si>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</si>
  <si>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</si>
  <si>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</si>
  <si>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</si>
  <si>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</si>
  <si>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</si>
  <si>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</si>
  <si>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</si>
  <si>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</si>
  <si>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</si>
  <si>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</si>
  <si>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</si>
  <si>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</si>
  <si>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</si>
  <si>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</si>
  <si>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</si>
  <si>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</si>
  <si>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</si>
  <si>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</si>
  <si>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</si>
  <si>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</si>
  <si>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</si>
  <si>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</si>
  <si>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</si>
  <si>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</si>
  <si>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</si>
  <si>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</si>
  <si>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</si>
  <si>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</si>
  <si>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</si>
  <si>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</si>
  <si>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</si>
  <si>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</si>
  <si>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</si>
  <si>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</si>
  <si>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</si>
  <si>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</si>
  <si>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</si>
  <si>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</si>
  <si>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</si>
  <si>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</si>
  <si>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</si>
  <si>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</si>
  <si>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</si>
  <si>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</si>
  <si>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</si>
  <si>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</si>
  <si>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</si>
  <si>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</si>
  <si>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</si>
  <si>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</si>
  <si>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</si>
  <si>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</si>
  <si>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</si>
  <si>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</si>
  <si>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</si>
  <si>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</si>
  <si>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</si>
  <si>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</si>
  <si>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</si>
  <si>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</si>
  <si>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</si>
  <si>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</si>
  <si>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</si>
  <si>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</si>
  <si>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</si>
  <si>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</si>
  <si>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</si>
  <si>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</si>
  <si>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</si>
  <si>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</si>
  <si>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</si>
  <si>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</si>
  <si>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</si>
  <si>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</si>
  <si>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</si>
  <si>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</si>
  <si>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</si>
  <si>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</si>
  <si>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</si>
  <si>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</si>
  <si>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</si>
  <si>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</si>
  <si>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</si>
  <si>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</si>
  <si>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</si>
  <si>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</si>
  <si>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</si>
  <si>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</si>
  <si>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</si>
  <si>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</si>
  <si>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</si>
  <si>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</si>
  <si>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</si>
  <si>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</si>
  <si>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</si>
  <si>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</si>
  <si>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</si>
  <si>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</si>
  <si>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</si>
  <si>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</si>
  <si>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</si>
  <si>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</si>
  <si>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</si>
  <si>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</si>
  <si>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</si>
  <si>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</si>
  <si>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</si>
  <si>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</si>
  <si>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</si>
  <si>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</si>
  <si>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</si>
  <si>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</si>
  <si>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</si>
  <si>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</si>
  <si>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</si>
  <si>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</si>
  <si>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</si>
  <si>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</si>
  <si>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</si>
  <si>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</si>
  <si>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</si>
  <si>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</si>
  <si>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</si>
  <si>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</si>
  <si>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</si>
  <si>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</si>
  <si>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</si>
  <si>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</si>
  <si>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</si>
  <si>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</si>
  <si>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</si>
  <si>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</si>
  <si>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</si>
  <si>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</si>
  <si>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</si>
  <si>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</si>
  <si>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</si>
  <si>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</si>
  <si>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</si>
  <si>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</si>
  <si>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</si>
  <si>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</si>
  <si>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</si>
  <si>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</si>
  <si>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</si>
  <si>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</si>
  <si>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</si>
  <si>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</si>
  <si>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</si>
  <si>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</si>
  <si>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</si>
  <si>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</si>
  <si>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</si>
  <si>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</si>
  <si>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</si>
  <si>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</si>
  <si>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</si>
  <si>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</si>
  <si>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</si>
  <si>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</si>
  <si>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</si>
  <si>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</si>
  <si>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</si>
  <si>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</si>
  <si>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</si>
  <si>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</si>
  <si>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</si>
  <si>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</si>
  <si>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</si>
  <si>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</si>
  <si>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</si>
  <si>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</si>
  <si>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</si>
  <si>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</si>
  <si>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</si>
  <si>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</si>
  <si>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</si>
  <si>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</si>
  <si>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</si>
  <si>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</si>
  <si>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</si>
  <si>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</si>
  <si>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</si>
  <si>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</si>
  <si>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</si>
  <si>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</si>
  <si>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</si>
  <si>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</si>
  <si>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</si>
  <si>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</si>
  <si>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</si>
  <si>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</si>
  <si>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</si>
  <si>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</si>
  <si>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</si>
  <si>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</si>
  <si>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</si>
  <si>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</si>
  <si>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</si>
  <si>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</si>
  <si>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</si>
  <si>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</si>
  <si>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</si>
  <si>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</si>
  <si>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</si>
  <si>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</si>
  <si>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</si>
  <si>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</si>
  <si>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</si>
  <si>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</si>
  <si>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</si>
  <si>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</si>
  <si>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</si>
  <si>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</si>
  <si>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</si>
  <si>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</si>
  <si>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</si>
  <si>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</si>
  <si>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</si>
  <si>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</si>
  <si>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</si>
  <si>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</si>
  <si>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</si>
  <si>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</si>
  <si>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</si>
  <si>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</si>
  <si>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</si>
  <si>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</si>
  <si>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</si>
  <si>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</si>
  <si>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</si>
  <si>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</si>
  <si>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</si>
  <si>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</si>
  <si>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</si>
  <si>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</si>
  <si>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</si>
  <si>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</si>
  <si>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</si>
  <si>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</si>
  <si>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</si>
  <si>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</si>
  <si>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</si>
  <si>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</si>
  <si>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</si>
  <si>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</si>
  <si>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</si>
  <si>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</si>
  <si>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</si>
  <si>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</si>
  <si>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</si>
  <si>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</si>
  <si>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</si>
  <si>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</si>
  <si>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</si>
  <si>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</si>
  <si>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</si>
  <si>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</si>
  <si>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</si>
  <si>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</si>
  <si>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</si>
  <si>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</si>
  <si>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</si>
  <si>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</si>
  <si>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</si>
  <si>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</si>
  <si>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</si>
  <si>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</si>
  <si>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</si>
  <si>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</si>
  <si>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</si>
  <si>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</si>
  <si>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</si>
  <si>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</si>
  <si>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</si>
  <si>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</si>
  <si>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</si>
  <si>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</si>
  <si>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</si>
  <si>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</si>
  <si>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</si>
  <si>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</si>
  <si>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</si>
  <si>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</si>
  <si>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</si>
  <si>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</si>
  <si>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</si>
  <si>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</si>
  <si>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</si>
  <si>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</si>
  <si>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</si>
  <si>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</si>
  <si>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</si>
  <si>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</si>
  <si>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</si>
  <si>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</si>
  <si>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</si>
  <si>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</si>
  <si>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</si>
  <si>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</si>
  <si>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</si>
  <si>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</si>
  <si>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</si>
  <si>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</si>
  <si>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</si>
  <si>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</si>
  <si>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</si>
  <si>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</si>
  <si>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</si>
  <si>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</si>
  <si>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</si>
  <si>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</si>
  <si>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</si>
  <si>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</si>
  <si>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</si>
  <si>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</si>
  <si>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</si>
  <si>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</si>
  <si>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</si>
  <si>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</si>
  <si>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</si>
  <si>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</si>
  <si>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</si>
  <si>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</si>
  <si>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</si>
  <si>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</si>
  <si>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</si>
  <si>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</si>
  <si>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</si>
  <si>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</si>
  <si>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</si>
  <si>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</si>
  <si>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</si>
  <si>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</si>
  <si>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</si>
  <si>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</si>
  <si>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</si>
  <si>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</si>
  <si>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</si>
  <si>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</si>
  <si>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</si>
  <si>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</si>
  <si>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</si>
  <si>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</si>
  <si>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</si>
  <si>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</si>
  <si>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</si>
  <si>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</si>
  <si>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</si>
  <si>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</si>
  <si>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</si>
  <si>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</si>
  <si>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</si>
  <si>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</si>
  <si>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</si>
  <si>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</si>
  <si>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</si>
  <si>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</si>
  <si>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</si>
  <si>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</si>
  <si>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</si>
  <si>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</si>
  <si>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</si>
  <si>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</si>
  <si>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</si>
  <si>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</si>
  <si>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</si>
  <si>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</si>
  <si>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</si>
  <si>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</si>
  <si>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</si>
  <si>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</si>
  <si>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</si>
  <si>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</si>
  <si>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</si>
  <si>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</si>
  <si>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</si>
  <si>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</si>
  <si>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</si>
  <si>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</si>
  <si>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</si>
  <si>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</si>
  <si>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</si>
  <si>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</si>
  <si>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</si>
  <si>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</si>
  <si>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</si>
  <si>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</si>
  <si>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</si>
  <si>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</si>
  <si>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</si>
  <si>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</si>
  <si>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</si>
  <si>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</si>
  <si>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</si>
  <si>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</si>
  <si>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</si>
  <si>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</si>
  <si>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</si>
  <si>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</si>
  <si>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</si>
  <si>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</si>
  <si>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</si>
  <si>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</si>
  <si>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</si>
  <si>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</si>
  <si>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</si>
  <si>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</si>
  <si>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</si>
  <si>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</si>
  <si>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</si>
  <si>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</si>
  <si>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</si>
  <si>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</si>
  <si>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</si>
  <si>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</si>
  <si>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</si>
  <si>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</si>
  <si>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</si>
  <si>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</si>
  <si>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</si>
  <si>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</si>
  <si>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</si>
  <si>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</si>
  <si>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</si>
  <si>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</si>
  <si>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</si>
  <si>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</si>
  <si>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</si>
  <si>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</si>
  <si>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</si>
  <si>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</si>
  <si>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</si>
  <si>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</si>
  <si>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</si>
  <si>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</si>
  <si>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</si>
  <si>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</si>
  <si>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</si>
  <si>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</si>
  <si>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</si>
  <si>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</si>
  <si>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</si>
  <si>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</si>
  <si>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</si>
  <si>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</si>
  <si>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</si>
  <si>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</si>
  <si>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</si>
  <si>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</si>
  <si>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</si>
  <si>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</si>
  <si>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</si>
  <si>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</si>
  <si>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</si>
  <si>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</si>
  <si>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</si>
  <si>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</si>
  <si>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</si>
  <si>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</si>
  <si>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</si>
  <si>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</si>
  <si>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</si>
  <si>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</si>
  <si>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</si>
  <si>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</si>
  <si>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</si>
  <si>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</si>
  <si>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</si>
  <si>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</si>
  <si>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</si>
  <si>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</si>
  <si>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</si>
  <si>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</si>
  <si>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</si>
  <si>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</si>
  <si>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</si>
  <si>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</si>
  <si>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</si>
  <si>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</si>
  <si>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</si>
  <si>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</si>
  <si>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</si>
  <si>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</si>
  <si>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</si>
  <si>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</si>
  <si>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</si>
  <si>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</si>
  <si>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</si>
  <si>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</si>
  <si>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</si>
  <si>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</si>
  <si>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</si>
  <si>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</si>
  <si>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</si>
  <si>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</si>
  <si>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</si>
  <si>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</si>
  <si>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</si>
  <si>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</si>
  <si>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</si>
  <si>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</si>
  <si>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</si>
  <si>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</si>
  <si>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</si>
  <si>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</si>
  <si>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</si>
  <si>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</si>
  <si>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</si>
  <si>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</si>
  <si>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</si>
  <si>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</si>
  <si>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</si>
  <si>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</si>
  <si>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</si>
  <si>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</si>
  <si>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</si>
  <si>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</si>
  <si>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</si>
  <si>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</si>
  <si>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</si>
  <si>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</si>
  <si>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</si>
  <si>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</si>
  <si>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</si>
  <si>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</si>
  <si>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</si>
  <si>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</si>
  <si>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</si>
  <si>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</si>
  <si>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</si>
  <si>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</si>
  <si>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</si>
  <si>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</si>
  <si>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</si>
  <si>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</si>
  <si>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</si>
  <si>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</si>
  <si>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</si>
  <si>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</si>
  <si>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</si>
  <si>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</si>
  <si>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</si>
  <si>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</si>
  <si>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</si>
  <si>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</si>
  <si>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</si>
  <si>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</si>
  <si>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</si>
  <si>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</si>
  <si>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</si>
  <si>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</si>
  <si>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</si>
  <si>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</si>
  <si>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</si>
  <si>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</si>
  <si>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</si>
  <si>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</si>
  <si>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</si>
  <si>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</si>
  <si>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</si>
  <si>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</si>
  <si>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</si>
  <si>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</si>
  <si>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</si>
  <si>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</si>
  <si>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</si>
  <si>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</si>
  <si>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</si>
  <si>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</si>
  <si>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</si>
  <si>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</si>
  <si>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</si>
  <si>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</si>
  <si>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</si>
  <si>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</si>
  <si>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</si>
  <si>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</si>
  <si>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</si>
  <si>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</si>
  <si>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</si>
  <si>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</si>
  <si>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</si>
  <si>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</si>
  <si>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</si>
  <si>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</si>
  <si>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</si>
  <si>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</si>
  <si>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</si>
  <si>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</si>
  <si>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</si>
  <si>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</si>
  <si>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</si>
  <si>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</si>
  <si>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</si>
  <si>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</si>
  <si>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</si>
  <si>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</si>
  <si>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</si>
  <si>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</si>
  <si>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</si>
  <si>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</si>
  <si>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</si>
  <si>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</si>
  <si>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</si>
  <si>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</si>
  <si>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</si>
  <si>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</si>
  <si>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</si>
  <si>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</si>
  <si>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</si>
  <si>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</si>
  <si>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</si>
  <si>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</si>
  <si>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</si>
  <si>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</si>
  <si>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</si>
  <si>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</si>
  <si>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</si>
  <si>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</si>
  <si>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</si>
  <si>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</si>
  <si>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</si>
  <si>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</si>
  <si>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</si>
  <si>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</si>
  <si>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</si>
  <si>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</si>
  <si>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</si>
  <si>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</si>
  <si>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</si>
  <si>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</si>
  <si>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</si>
  <si>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</si>
  <si>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</si>
  <si>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</si>
  <si>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</si>
  <si>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</si>
  <si>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</si>
  <si>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</si>
  <si>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</si>
  <si>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</si>
  <si>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</si>
  <si>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</si>
  <si>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</si>
  <si>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</si>
  <si>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</si>
  <si>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</si>
  <si>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</si>
  <si>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</si>
  <si>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</si>
  <si>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</si>
  <si>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</si>
  <si>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</si>
  <si>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</si>
  <si>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</si>
  <si>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</si>
  <si>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</si>
  <si>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</si>
  <si>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</si>
  <si>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</si>
  <si>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</si>
  <si>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</si>
  <si>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</si>
  <si>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</si>
  <si>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</si>
  <si>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</si>
  <si>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</si>
  <si>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</si>
  <si>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</si>
  <si>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</si>
  <si>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</si>
  <si>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</si>
  <si>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</si>
  <si>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</si>
  <si>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</si>
  <si>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</si>
  <si>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</si>
  <si>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</si>
  <si>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</si>
  <si>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</si>
  <si>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</si>
  <si>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</si>
  <si>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</si>
  <si>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</si>
  <si>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</si>
  <si>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</si>
  <si>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</si>
  <si>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</si>
  <si>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</si>
  <si>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</si>
  <si>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</si>
  <si>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</si>
  <si>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</si>
  <si>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</si>
  <si>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</si>
  <si>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</si>
  <si>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</si>
  <si>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</si>
  <si>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</si>
  <si>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</si>
  <si>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</si>
  <si>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</si>
  <si>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</si>
  <si>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</si>
  <si>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</si>
  <si>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</si>
  <si>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</si>
  <si>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</si>
  <si>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</si>
  <si>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</si>
  <si>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</si>
  <si>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</si>
  <si>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</si>
  <si>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</si>
  <si>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</si>
  <si>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</si>
  <si>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</si>
  <si>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</si>
  <si>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</si>
  <si>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</si>
  <si>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</si>
  <si>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</si>
  <si>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</si>
  <si>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</si>
  <si>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</si>
  <si>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</si>
  <si>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</si>
  <si>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</si>
  <si>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</si>
  <si>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</si>
  <si>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</si>
  <si>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</si>
  <si>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</si>
  <si>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</si>
  <si>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</si>
  <si>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</si>
  <si>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</si>
  <si>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</si>
  <si>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</si>
  <si>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</si>
  <si>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</si>
  <si>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</si>
  <si>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</si>
  <si>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</si>
  <si>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</si>
  <si>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</si>
  <si>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</si>
  <si>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</si>
  <si>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</si>
  <si>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</si>
  <si>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</si>
  <si>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</si>
  <si>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</si>
  <si>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</si>
  <si>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</si>
  <si>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</si>
  <si>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</si>
  <si>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</si>
  <si>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</si>
  <si>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</si>
  <si>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</si>
  <si>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</si>
  <si>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</si>
  <si>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</si>
  <si>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</si>
  <si>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</si>
  <si>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</si>
  <si>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</si>
  <si>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</si>
  <si>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</si>
  <si>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</si>
  <si>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</si>
  <si>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</si>
  <si>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</si>
  <si>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</si>
  <si>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</si>
  <si>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</si>
  <si>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</si>
  <si>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</si>
  <si>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</si>
  <si>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</si>
  <si>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</si>
  <si>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</si>
  <si>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</si>
  <si>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</si>
  <si>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</si>
  <si>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</si>
  <si>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</si>
  <si>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</si>
  <si>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</si>
  <si>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</si>
  <si>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</si>
  <si>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</si>
  <si>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</si>
  <si>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</si>
  <si>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</si>
  <si>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</si>
  <si>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</si>
  <si>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</si>
  <si>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</si>
  <si>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</si>
  <si>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</si>
  <si>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</si>
  <si>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</si>
  <si>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</si>
  <si>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</si>
  <si>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</si>
  <si>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</si>
  <si>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</si>
  <si>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</si>
  <si>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</si>
  <si>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</si>
  <si>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</si>
  <si>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</si>
  <si>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</si>
  <si>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</si>
  <si>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</si>
  <si>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</si>
  <si>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</si>
  <si>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</si>
  <si>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</si>
  <si>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</si>
  <si>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</si>
  <si>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</si>
  <si>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</si>
  <si>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</si>
  <si>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</si>
  <si>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</si>
  <si>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</si>
  <si>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</si>
  <si>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</si>
  <si>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</si>
  <si>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</si>
  <si>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</si>
  <si>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</si>
  <si>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</si>
  <si>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</si>
  <si>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</si>
  <si>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</si>
  <si>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</si>
  <si>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</si>
  <si>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</si>
  <si>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</si>
  <si>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</si>
  <si>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</si>
  <si>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</si>
  <si>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</si>
  <si>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</si>
  <si>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</si>
  <si>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</si>
  <si>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</si>
  <si>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</si>
  <si>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</si>
  <si>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</si>
  <si>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</si>
  <si>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</si>
  <si>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</si>
  <si>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</si>
  <si>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</si>
  <si>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</si>
  <si>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</si>
  <si>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</si>
  <si>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</si>
  <si>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</si>
  <si>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</si>
  <si>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</si>
  <si>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</si>
  <si>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</si>
  <si>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</si>
  <si>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</si>
  <si>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</si>
  <si>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</si>
  <si>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</si>
  <si>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</si>
  <si>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</si>
  <si>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</si>
  <si>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</si>
  <si>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</si>
  <si>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</si>
  <si>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</si>
  <si>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</si>
  <si>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</si>
  <si>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</si>
  <si>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</si>
  <si>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</si>
  <si>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</si>
  <si>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</si>
  <si>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</si>
  <si>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</si>
  <si>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</si>
  <si>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</si>
  <si>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</si>
  <si>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</si>
  <si>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</si>
  <si>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</si>
  <si>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</si>
  <si>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</si>
  <si>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</si>
  <si>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</si>
  <si>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</si>
  <si>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</si>
  <si>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</si>
  <si>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</si>
  <si>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</si>
  <si>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</si>
  <si>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</si>
  <si>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</si>
  <si>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</si>
  <si>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</si>
  <si>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</si>
  <si>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</si>
  <si>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</si>
  <si>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</si>
  <si>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</si>
  <si>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</si>
  <si>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</si>
  <si>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</si>
  <si>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</si>
  <si>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</si>
  <si>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</si>
  <si>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</si>
  <si>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</si>
  <si>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</si>
  <si>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</si>
  <si>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</si>
  <si>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</si>
  <si>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</si>
  <si>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</si>
  <si>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</si>
  <si>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</si>
  <si>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</si>
  <si>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</si>
  <si>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</si>
  <si>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</si>
  <si>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</si>
  <si>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</si>
  <si>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</si>
  <si>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</si>
  <si>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</si>
  <si>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</si>
  <si>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</si>
  <si>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</si>
  <si>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</si>
  <si>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</si>
  <si>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</si>
  <si>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</si>
  <si>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</si>
  <si>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</si>
  <si>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</si>
  <si>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</si>
  <si>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</si>
  <si>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</si>
  <si>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</si>
  <si>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</si>
  <si>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</si>
  <si>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</si>
  <si>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</si>
  <si>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</si>
  <si>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</si>
  <si>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</si>
  <si>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</si>
  <si>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</si>
  <si>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</si>
  <si>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</si>
  <si>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</si>
  <si>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</si>
  <si>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</si>
  <si>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</si>
  <si>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</si>
  <si>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</si>
  <si>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</si>
  <si>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</si>
  <si>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</si>
  <si>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</si>
  <si>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</si>
  <si>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</si>
  <si>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</si>
  <si>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</si>
  <si>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</si>
  <si>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</si>
  <si>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</si>
  <si>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</si>
  <si>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</si>
  <si>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</si>
  <si>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</si>
  <si>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</si>
  <si>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</si>
  <si>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</si>
  <si>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</si>
  <si>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</si>
  <si>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</si>
  <si>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</si>
  <si>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</si>
  <si>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</si>
  <si>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</si>
  <si>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</si>
  <si>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</si>
  <si>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</si>
  <si>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</si>
  <si>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</si>
  <si>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</si>
  <si>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</si>
  <si>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</si>
  <si>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</si>
  <si>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</si>
  <si>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</si>
  <si>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</si>
  <si>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</si>
  <si>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</si>
  <si>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</si>
  <si>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</si>
  <si>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</si>
  <si>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</si>
  <si>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</si>
  <si>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</si>
  <si>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</si>
  <si>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</si>
  <si>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</si>
  <si>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</si>
  <si>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</si>
  <si>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</si>
  <si>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</si>
  <si>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</si>
  <si>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</si>
  <si>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</si>
  <si>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</si>
  <si>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</si>
  <si>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</si>
  <si>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</si>
  <si>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</si>
  <si>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</si>
  <si>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</si>
  <si>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</si>
  <si>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</si>
  <si>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</si>
  <si>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</si>
  <si>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</si>
  <si>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</si>
  <si>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</si>
  <si>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</si>
  <si>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</si>
  <si>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</si>
  <si>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</si>
  <si>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</si>
  <si>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</si>
  <si>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</si>
  <si>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</si>
  <si>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</si>
  <si>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</si>
  <si>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</si>
  <si>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</si>
  <si>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</si>
  <si>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</si>
  <si>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</si>
  <si>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</si>
  <si>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</si>
  <si>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</si>
  <si>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</si>
  <si>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</si>
  <si>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</si>
  <si>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</si>
  <si>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</si>
  <si>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</si>
  <si>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</si>
  <si>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</si>
  <si>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</si>
  <si>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</si>
  <si>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</si>
  <si>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</si>
  <si>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</si>
  <si>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</si>
  <si>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</si>
  <si>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</si>
  <si>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</si>
  <si>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</si>
  <si>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</si>
  <si>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</si>
  <si>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</si>
  <si>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</si>
  <si>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</si>
  <si>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</si>
  <si>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</si>
  <si>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</si>
  <si>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</si>
  <si>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</si>
  <si>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</si>
  <si>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</si>
  <si>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</si>
  <si>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</si>
  <si>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</si>
  <si>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</si>
  <si>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</si>
  <si>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</si>
  <si>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</si>
  <si>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</si>
  <si>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</si>
  <si>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</si>
  <si>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</si>
  <si>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</si>
  <si>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</si>
  <si>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</si>
  <si>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</si>
  <si>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</si>
  <si>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</si>
  <si>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</si>
  <si>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</si>
  <si>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</si>
  <si>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</si>
  <si>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</si>
  <si>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</si>
  <si>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</si>
  <si>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</si>
  <si>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</si>
  <si>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</si>
  <si>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</si>
  <si>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</si>
  <si>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</si>
  <si>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</si>
  <si>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</si>
  <si>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</si>
  <si>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</si>
  <si>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</si>
  <si>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</si>
  <si>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</si>
  <si>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</si>
  <si>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</si>
  <si>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</si>
  <si>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</si>
  <si>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</si>
  <si>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</si>
  <si>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</si>
  <si>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</si>
  <si>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</si>
  <si>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</si>
  <si>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</si>
  <si>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</si>
  <si>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</si>
  <si>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</si>
  <si>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</si>
  <si>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</si>
  <si>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</si>
  <si>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</si>
  <si>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</si>
  <si>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</si>
  <si>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</si>
  <si>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</si>
  <si>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</si>
  <si>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</si>
  <si>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</si>
  <si>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</si>
  <si>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</si>
  <si>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</si>
  <si>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</si>
  <si>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</si>
  <si>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</si>
  <si>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</si>
  <si>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</si>
  <si>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</si>
  <si>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</si>
  <si>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</si>
  <si>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</si>
  <si>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</si>
  <si>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</si>
  <si>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</si>
  <si>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</si>
  <si>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</si>
  <si>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</si>
  <si>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</si>
  <si>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</si>
  <si>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</si>
  <si>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</si>
  <si>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</si>
  <si>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</si>
  <si>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</si>
  <si>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</si>
  <si>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</si>
  <si>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</si>
  <si>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</si>
  <si>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</si>
  <si>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</si>
  <si>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</si>
  <si>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</si>
  <si>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</si>
  <si>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</si>
  <si>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</si>
  <si>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</si>
  <si>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</si>
  <si>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</si>
  <si>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</si>
  <si>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</si>
  <si>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</si>
  <si>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</si>
  <si>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</si>
  <si>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</si>
  <si>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</si>
  <si>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</si>
  <si>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</si>
  <si>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</si>
  <si>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</si>
  <si>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</si>
  <si>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</si>
  <si>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</si>
  <si>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</si>
  <si>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</si>
  <si>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</si>
  <si>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</si>
  <si>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</si>
  <si>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</si>
  <si>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</si>
  <si>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</si>
  <si>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</si>
  <si>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</si>
  <si>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</si>
  <si>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</si>
  <si>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</si>
  <si>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</si>
  <si>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</si>
  <si>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</si>
  <si>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</si>
  <si>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</si>
  <si>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</si>
  <si>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</si>
  <si>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</si>
  <si>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</si>
  <si>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</si>
  <si>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</si>
  <si>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</si>
  <si>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</si>
  <si>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</si>
  <si>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</si>
  <si>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</si>
  <si>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</si>
  <si>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</si>
  <si>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</si>
  <si>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</si>
  <si>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</si>
  <si>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</si>
  <si>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</si>
  <si>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</si>
  <si>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</si>
  <si>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</si>
  <si>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</si>
  <si>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</si>
  <si>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</si>
  <si>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</si>
  <si>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</si>
  <si>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</si>
  <si>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</si>
  <si>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</si>
  <si>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</si>
  <si>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</si>
  <si>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</si>
  <si>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</si>
  <si>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</si>
  <si>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</si>
  <si>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</si>
  <si>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</si>
  <si>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</si>
  <si>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</si>
  <si>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</si>
  <si>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</si>
  <si>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</si>
  <si>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</si>
  <si>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</si>
  <si>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</si>
  <si>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</si>
  <si>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</si>
  <si>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</si>
  <si>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</si>
  <si>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</si>
  <si>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</si>
  <si>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</si>
  <si>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</si>
  <si>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</si>
  <si>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</si>
  <si>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</si>
  <si>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</si>
  <si>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</si>
  <si>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</si>
  <si>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</si>
  <si>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</si>
  <si>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</si>
  <si>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</si>
  <si>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</si>
  <si>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</si>
  <si>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</si>
  <si>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</si>
  <si>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</si>
  <si>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</si>
  <si>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</si>
  <si>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</si>
  <si>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</si>
  <si>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</si>
  <si>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</si>
  <si>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</si>
  <si>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</si>
  <si>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</si>
  <si>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</si>
  <si>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</si>
  <si>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</si>
  <si>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</si>
  <si>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</si>
  <si>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</si>
  <si>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</si>
  <si>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</si>
  <si>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</si>
  <si>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</si>
  <si>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</si>
  <si>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</si>
  <si>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</si>
  <si>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</si>
  <si>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</si>
  <si>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</si>
  <si>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</si>
  <si>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</si>
  <si>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</si>
  <si>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</si>
  <si>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</si>
  <si>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</si>
  <si>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</si>
  <si>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</si>
  <si>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</si>
  <si>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</si>
  <si>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</si>
  <si>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</si>
  <si>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</si>
  <si>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</si>
  <si>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</si>
  <si>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</si>
  <si>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</si>
  <si>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</si>
  <si>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</si>
  <si>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</si>
  <si>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</si>
  <si>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</si>
  <si>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</si>
  <si>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</si>
  <si>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</si>
  <si>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</si>
  <si>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</si>
  <si>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</si>
  <si>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</si>
  <si>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</si>
  <si>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</si>
  <si>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</si>
  <si>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</si>
  <si>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</si>
  <si>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</si>
  <si>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</si>
  <si>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</si>
  <si>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</si>
  <si>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</si>
  <si>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</si>
  <si>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</si>
  <si>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</si>
  <si>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</si>
  <si>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</si>
  <si>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</si>
  <si>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</si>
  <si>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</si>
  <si>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</si>
  <si>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</si>
  <si>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</si>
  <si>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</si>
  <si>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</si>
  <si>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</si>
  <si>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</si>
  <si>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</si>
  <si>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</si>
  <si>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</si>
  <si>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</si>
  <si>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</si>
  <si>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</si>
  <si>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</si>
  <si>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</si>
  <si>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</si>
  <si>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</si>
  <si>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</si>
  <si>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</si>
  <si>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</si>
  <si>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</si>
  <si>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</si>
  <si>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</si>
  <si>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</si>
  <si>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</si>
  <si>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</si>
  <si>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</si>
  <si>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</si>
  <si>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</si>
  <si>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</si>
  <si>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</si>
  <si>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</si>
  <si>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</si>
  <si>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</si>
  <si>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</si>
  <si>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</si>
  <si>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</si>
  <si>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</si>
  <si>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</si>
  <si>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</si>
  <si>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</si>
  <si>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</si>
  <si>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</si>
  <si>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</si>
  <si>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</si>
  <si>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</si>
  <si>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</si>
  <si>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</si>
  <si>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</si>
  <si>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</si>
  <si>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</si>
  <si>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</si>
  <si>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</si>
  <si>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</si>
  <si>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</si>
  <si>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</si>
  <si>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</si>
  <si>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</si>
  <si>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</si>
  <si>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</si>
  <si>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</si>
  <si>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</si>
  <si>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</si>
  <si>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</si>
  <si>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</si>
  <si>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</si>
  <si>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</si>
  <si>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</si>
  <si>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</si>
  <si>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</si>
  <si>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</si>
  <si>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</si>
  <si>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</si>
  <si>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</si>
  <si>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</si>
  <si>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</si>
  <si>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</si>
  <si>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</si>
  <si>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</si>
  <si>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</si>
  <si>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</si>
  <si>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</si>
  <si>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</si>
  <si>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</si>
  <si>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</si>
  <si>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</si>
  <si>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</si>
  <si>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</si>
  <si>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</si>
  <si>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</si>
  <si>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</si>
  <si>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</si>
  <si>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</si>
  <si>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</si>
  <si>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</si>
  <si>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</si>
  <si>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</si>
  <si>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</si>
  <si>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</si>
  <si>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</si>
  <si>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</si>
  <si>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</si>
  <si>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</si>
  <si>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</si>
  <si>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</si>
  <si>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</si>
  <si>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</si>
  <si>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</si>
  <si>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</si>
  <si>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</si>
  <si>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</si>
  <si>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</si>
  <si>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</si>
  <si>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</si>
  <si>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</si>
  <si>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</si>
  <si>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</si>
  <si>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</si>
  <si>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</si>
  <si>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</si>
  <si>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</si>
  <si>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</si>
  <si>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</si>
  <si>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</si>
  <si>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</si>
  <si>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</si>
  <si>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</si>
  <si>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</si>
  <si>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</si>
  <si>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</si>
  <si>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</si>
  <si>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</si>
  <si>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</si>
  <si>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</si>
  <si>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</si>
  <si>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</si>
  <si>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</si>
  <si>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</si>
  <si>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</si>
  <si>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</si>
  <si>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</si>
  <si>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</si>
  <si>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</si>
  <si>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</si>
  <si>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</si>
  <si>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</si>
  <si>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</si>
  <si>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</si>
  <si>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</si>
  <si>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</si>
  <si>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</si>
  <si>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</si>
  <si>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</si>
  <si>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</si>
  <si>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</si>
  <si>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</si>
  <si>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</si>
  <si>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</si>
  <si>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</si>
  <si>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</si>
  <si>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</si>
  <si>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</si>
  <si>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</si>
  <si>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</si>
  <si>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</si>
  <si>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</si>
  <si>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</si>
  <si>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</si>
  <si>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</si>
  <si>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</si>
  <si>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</si>
  <si>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</si>
  <si>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</si>
  <si>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</si>
  <si>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</si>
  <si>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</si>
  <si>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</si>
  <si>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</si>
  <si>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</si>
  <si>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</si>
  <si>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</si>
  <si>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</si>
  <si>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</si>
  <si>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</si>
  <si>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</si>
  <si>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</si>
  <si>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</si>
  <si>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</si>
  <si>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</si>
  <si>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</si>
  <si>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</si>
  <si>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</si>
  <si>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</si>
  <si>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</si>
  <si>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</si>
  <si>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</si>
  <si>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</si>
  <si>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</si>
  <si>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</si>
  <si>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</si>
  <si>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</si>
  <si>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</si>
  <si>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</si>
  <si>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</si>
  <si>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</si>
  <si>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</si>
  <si>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</si>
  <si>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</si>
  <si>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</si>
  <si>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</si>
  <si>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</si>
  <si>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</si>
  <si>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</si>
  <si>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</si>
  <si>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</si>
  <si>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</si>
  <si>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</si>
  <si>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</si>
  <si>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</si>
  <si>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</si>
  <si>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</si>
  <si>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</si>
  <si>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</si>
  <si>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</si>
  <si>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</si>
  <si>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</si>
  <si>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</si>
  <si>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</si>
  <si>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</si>
  <si>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</si>
  <si>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</si>
  <si>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</si>
  <si>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</si>
  <si>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</si>
  <si>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</si>
  <si>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</si>
  <si>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</si>
  <si>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</si>
  <si>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</si>
  <si>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</si>
  <si>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</si>
  <si>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</si>
  <si>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</si>
  <si>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</si>
  <si>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</si>
  <si>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</si>
  <si>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</si>
  <si>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</si>
  <si>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</si>
  <si>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</si>
  <si>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</si>
  <si>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</si>
  <si>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</si>
  <si>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</si>
  <si>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</si>
  <si>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</si>
  <si>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</si>
  <si>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</si>
  <si>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</si>
  <si>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</si>
  <si>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</si>
  <si>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</si>
  <si>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</si>
  <si>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</si>
  <si>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</si>
  <si>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</si>
  <si>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</si>
  <si>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</si>
  <si>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</si>
  <si>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</si>
  <si>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</si>
  <si>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</si>
  <si>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</si>
  <si>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</si>
  <si>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</si>
  <si>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</si>
  <si>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</si>
  <si>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</si>
  <si>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</si>
  <si>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</si>
  <si>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</si>
  <si>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</si>
  <si>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</si>
  <si>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</si>
  <si>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</si>
  <si>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</si>
  <si>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</si>
  <si>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</si>
  <si>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</si>
  <si>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</si>
  <si>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</si>
  <si>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</si>
  <si>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</si>
  <si>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</si>
  <si>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</si>
  <si>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</si>
  <si>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</si>
  <si>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</si>
  <si>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</si>
  <si>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</si>
  <si>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</si>
  <si>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</si>
  <si>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</si>
  <si>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</si>
  <si>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</si>
  <si>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</si>
  <si>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</si>
  <si>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</si>
  <si>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</si>
  <si>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</si>
  <si>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</si>
  <si>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</si>
  <si>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</si>
  <si>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</si>
  <si>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</si>
  <si>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</si>
  <si>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</si>
  <si>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</si>
  <si>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</si>
  <si>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</si>
  <si>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</si>
  <si>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</si>
  <si>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</si>
  <si>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</si>
  <si>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</si>
  <si>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</si>
  <si>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</si>
  <si>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</si>
  <si>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</si>
  <si>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</si>
  <si>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</si>
  <si>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</si>
  <si>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</si>
  <si>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</si>
  <si>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</si>
  <si>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</si>
  <si>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</si>
  <si>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</si>
  <si>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</si>
  <si>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</si>
  <si>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</si>
  <si>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</si>
  <si>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</si>
  <si>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</si>
  <si>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</si>
  <si>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</si>
  <si>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</si>
  <si>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</si>
  <si>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</si>
  <si>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</si>
  <si>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</si>
  <si>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</si>
  <si>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</si>
  <si>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</si>
  <si>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</si>
  <si>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</si>
  <si>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</si>
  <si>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</si>
  <si>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</si>
  <si>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</si>
  <si>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</si>
  <si>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</si>
  <si>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</si>
  <si>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</si>
  <si>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</si>
  <si>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</si>
  <si>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</si>
  <si>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</si>
  <si>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</si>
  <si>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</si>
  <si>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</si>
  <si>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</si>
  <si>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</si>
  <si>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</si>
  <si>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</si>
  <si>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</si>
  <si>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</si>
  <si>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</si>
  <si>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</si>
  <si>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</si>
  <si>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</si>
  <si>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</si>
  <si>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</si>
  <si>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</si>
  <si>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</si>
  <si>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</si>
  <si>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</si>
  <si>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</si>
  <si>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</si>
  <si>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</si>
  <si>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</si>
  <si>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</si>
  <si>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</si>
  <si>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</si>
  <si>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</si>
  <si>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</si>
  <si>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</si>
  <si>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</si>
  <si>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</si>
  <si>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</si>
  <si>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</si>
  <si>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</si>
  <si>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</si>
  <si>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</si>
  <si>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</si>
  <si>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</si>
  <si>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</si>
  <si>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</si>
  <si>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</si>
  <si>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</si>
  <si>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</si>
  <si>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</si>
  <si>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</si>
  <si>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</si>
  <si>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</si>
  <si>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</si>
  <si>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</si>
  <si>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</si>
  <si>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</si>
  <si>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</si>
  <si>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</si>
  <si>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</si>
  <si>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</si>
  <si>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</si>
  <si>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</si>
  <si>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</si>
  <si>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</si>
  <si>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</si>
  <si>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</si>
  <si>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</si>
  <si>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</si>
  <si>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</si>
  <si>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</si>
  <si>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</si>
  <si>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</si>
  <si>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</si>
  <si>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</si>
  <si>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</si>
  <si>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</si>
  <si>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</si>
  <si>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</si>
  <si>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</si>
  <si>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</si>
  <si>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</si>
  <si>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</si>
  <si>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</si>
  <si>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</si>
  <si>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</si>
  <si>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</si>
  <si>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</si>
  <si>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</si>
  <si>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</si>
  <si>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</si>
  <si>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</si>
  <si>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</si>
  <si>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</si>
  <si>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</si>
  <si>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</si>
  <si>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</si>
  <si>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</si>
  <si>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</si>
  <si>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</si>
  <si>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</si>
  <si>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</si>
  <si>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</si>
  <si>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</si>
  <si>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</si>
  <si>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</si>
  <si>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</si>
  <si>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</si>
  <si>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</si>
  <si>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</si>
  <si>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</si>
  <si>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</si>
  <si>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</si>
  <si>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</si>
  <si>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</si>
  <si>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</si>
  <si>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</si>
  <si>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</si>
  <si>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</si>
  <si>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</si>
  <si>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</si>
  <si>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</si>
  <si>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</si>
  <si>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</si>
  <si>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</si>
  <si>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</si>
  <si>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</si>
  <si>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</si>
  <si>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</si>
  <si>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</si>
  <si>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</si>
  <si>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</si>
  <si>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</si>
  <si>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</si>
  <si>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</si>
  <si>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</si>
  <si>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</si>
  <si>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</si>
  <si>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</si>
  <si>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</si>
  <si>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</si>
  <si>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</si>
  <si>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</si>
  <si>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</si>
  <si>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</si>
  <si>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</si>
  <si>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</si>
  <si>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</si>
  <si>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</si>
  <si>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</si>
  <si>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</si>
  <si>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</si>
  <si>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</si>
  <si>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</si>
  <si>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</si>
  <si>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</si>
  <si>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</si>
  <si>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</si>
  <si>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</si>
  <si>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</si>
  <si>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</si>
  <si>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</si>
  <si>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</si>
  <si>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</si>
  <si>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</si>
  <si>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</si>
  <si>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</si>
  <si>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</si>
  <si>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</si>
  <si>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</si>
  <si>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</si>
  <si>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</si>
  <si>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</si>
  <si>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</si>
  <si>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</si>
  <si>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</si>
  <si>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</si>
  <si>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</si>
  <si>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</si>
  <si>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</si>
  <si>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</si>
  <si>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</si>
  <si>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</si>
  <si>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</si>
  <si>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</si>
  <si>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</si>
  <si>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</si>
  <si>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</si>
  <si>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</si>
  <si>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</si>
  <si>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</si>
  <si>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</si>
  <si>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</si>
  <si>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</si>
  <si>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</si>
  <si>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</si>
  <si>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</si>
  <si>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</si>
  <si>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</si>
  <si>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</si>
  <si>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</si>
  <si>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</si>
  <si>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</si>
  <si>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</si>
  <si>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</si>
  <si>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</si>
  <si>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</si>
  <si>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</si>
  <si>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</si>
  <si>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</si>
  <si>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</si>
  <si>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</si>
  <si>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</si>
  <si>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</si>
  <si>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</si>
  <si>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</si>
  <si>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</si>
  <si>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</si>
  <si>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</si>
  <si>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</si>
  <si>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</si>
  <si>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</si>
  <si>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</si>
  <si>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</si>
  <si>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</si>
  <si>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</si>
  <si>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</si>
  <si>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</si>
  <si>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</si>
  <si>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</si>
  <si>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</si>
  <si>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</si>
  <si>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</si>
  <si>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</si>
  <si>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</si>
  <si>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</si>
  <si>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</si>
  <si>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</si>
  <si>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</si>
  <si>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</si>
  <si>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</si>
  <si>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</si>
  <si>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</si>
  <si>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</si>
  <si>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</si>
  <si>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</si>
  <si>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</si>
  <si>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</si>
  <si>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</si>
  <si>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</si>
  <si>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</si>
  <si>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</si>
  <si>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</si>
  <si>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</si>
  <si>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</si>
  <si>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</si>
  <si>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</si>
  <si>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</si>
  <si>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</si>
  <si>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</si>
  <si>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</si>
  <si>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</si>
  <si>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</si>
  <si>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</si>
  <si>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</si>
  <si>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</si>
  <si>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</si>
  <si>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</si>
  <si>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</si>
  <si>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</si>
  <si>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</si>
  <si>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</si>
  <si>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</si>
  <si>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</si>
  <si>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</si>
  <si>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</si>
  <si>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</si>
  <si>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</si>
  <si>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</si>
  <si>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</si>
  <si>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</si>
  <si>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</si>
  <si>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</si>
  <si>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</si>
  <si>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</si>
  <si>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</si>
  <si>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</si>
  <si>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</si>
  <si>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</si>
  <si>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</si>
  <si>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</si>
  <si>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</si>
  <si>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</si>
  <si>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</si>
  <si>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</si>
  <si>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</si>
  <si>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</si>
  <si>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</si>
  <si>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</si>
  <si>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</si>
  <si>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</si>
  <si>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</si>
  <si>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</si>
  <si>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</si>
  <si>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</si>
  <si>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</si>
  <si>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</si>
  <si>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</si>
  <si>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</si>
  <si>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</si>
  <si>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</si>
  <si>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</si>
  <si>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</si>
  <si>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</si>
  <si>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</si>
  <si>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</si>
  <si>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</si>
  <si>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</si>
  <si>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</si>
  <si>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</si>
  <si>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</si>
  <si>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</si>
  <si>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</si>
  <si>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</si>
  <si>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</si>
  <si>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</si>
  <si>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</si>
  <si>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</si>
  <si>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</si>
  <si>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</si>
  <si>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</si>
  <si>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</si>
  <si>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</si>
  <si>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</si>
  <si>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</si>
  <si>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</si>
  <si>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</si>
  <si>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</si>
  <si>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</si>
  <si>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</si>
  <si>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</si>
  <si>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</si>
  <si>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</si>
  <si>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</si>
  <si>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</si>
  <si>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</si>
  <si>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</si>
  <si>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</si>
  <si>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</si>
  <si>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</si>
  <si>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</si>
  <si>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</si>
  <si>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</si>
  <si>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</si>
  <si>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</si>
  <si>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</si>
  <si>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</si>
  <si>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</si>
  <si>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</si>
  <si>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</si>
  <si>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</si>
  <si>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</si>
  <si>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</si>
  <si>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</si>
  <si>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</si>
  <si>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</si>
  <si>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</si>
  <si>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</si>
  <si>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</si>
  <si>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</si>
  <si>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</si>
  <si>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</si>
  <si>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</si>
  <si>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</si>
  <si>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</si>
  <si>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</si>
  <si>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</si>
  <si>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</si>
  <si>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</si>
  <si>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</si>
  <si>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</si>
  <si>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</si>
  <si>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</si>
  <si>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</si>
  <si>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</si>
  <si>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</si>
  <si>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</si>
  <si>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</si>
  <si>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</si>
  <si>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</si>
  <si>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</si>
  <si>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</si>
  <si>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</si>
  <si>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</si>
  <si>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</si>
  <si>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</si>
  <si>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</si>
  <si>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</si>
  <si>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</si>
  <si>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</si>
  <si>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</si>
  <si>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</si>
  <si>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</si>
  <si>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</si>
  <si>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</si>
  <si>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</si>
  <si>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</si>
  <si>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</si>
  <si>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</si>
  <si>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</si>
  <si>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</si>
  <si>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</si>
  <si>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</si>
  <si>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</si>
  <si>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</si>
  <si>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</si>
  <si>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</si>
  <si>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</si>
  <si>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</si>
  <si>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</si>
  <si>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</si>
  <si>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</si>
  <si>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</si>
  <si>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</si>
  <si>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</si>
  <si>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</si>
  <si>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</si>
  <si>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</si>
  <si>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</si>
  <si>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</si>
  <si>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</si>
  <si>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</si>
  <si>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</si>
  <si>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</si>
  <si>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</si>
  <si>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</si>
  <si>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</si>
  <si>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</si>
  <si>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</si>
  <si>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</si>
  <si>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</si>
  <si>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</si>
  <si>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</si>
  <si>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</si>
  <si>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</si>
  <si>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</si>
  <si>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</si>
  <si>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</si>
  <si>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</si>
  <si>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</si>
  <si>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</si>
  <si>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</si>
  <si>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</si>
  <si>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</si>
  <si>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</si>
  <si>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</si>
  <si>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</si>
  <si>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</si>
  <si>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</si>
  <si>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</si>
  <si>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</si>
  <si>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</si>
  <si>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</si>
  <si>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</si>
  <si>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</si>
  <si>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</si>
  <si>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</si>
  <si>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</si>
  <si>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</si>
  <si>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</si>
  <si>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</si>
  <si>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</si>
  <si>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</si>
  <si>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</si>
  <si>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</si>
  <si>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</si>
  <si>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</si>
  <si>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</si>
  <si>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</si>
  <si>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</si>
  <si>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</si>
  <si>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</si>
  <si>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</si>
  <si>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</si>
  <si>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</si>
  <si>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</si>
  <si>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</si>
  <si>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</si>
  <si>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</si>
  <si>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</si>
  <si>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</si>
  <si>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</si>
  <si>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</si>
  <si>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</si>
  <si>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</si>
  <si>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</si>
  <si>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</si>
  <si>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</si>
  <si>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</si>
  <si>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</si>
  <si>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</si>
  <si>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</si>
  <si>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</si>
  <si>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</si>
  <si>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</si>
  <si>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</si>
  <si>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</si>
  <si>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</si>
  <si>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</si>
  <si>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</si>
  <si>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</si>
  <si>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</si>
  <si>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</si>
  <si>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</si>
  <si>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</si>
  <si>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</si>
  <si>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</si>
  <si>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</si>
  <si>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</si>
  <si>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</si>
  <si>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</si>
  <si>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</si>
  <si>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</si>
  <si>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</si>
  <si>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</si>
  <si>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</si>
  <si>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</si>
  <si>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</si>
  <si>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</si>
  <si>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</si>
  <si>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</si>
  <si>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</si>
  <si>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</si>
  <si>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</si>
  <si>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</si>
  <si>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</si>
  <si>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</si>
  <si>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</si>
  <si>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</si>
  <si>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</si>
  <si>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</si>
  <si>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</si>
  <si>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</si>
  <si>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</si>
  <si>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</si>
  <si>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</si>
  <si>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</si>
  <si>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</si>
  <si>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</si>
  <si>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</si>
  <si>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</si>
  <si>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</si>
  <si>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</si>
  <si>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</si>
  <si>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</si>
  <si>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</si>
  <si>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</si>
  <si>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</si>
  <si>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</si>
  <si>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</si>
  <si>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</si>
  <si>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</si>
  <si>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</si>
  <si>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</si>
  <si>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</si>
  <si>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</si>
  <si>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</si>
  <si>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</si>
  <si>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</si>
  <si>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</si>
  <si>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</si>
  <si>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</si>
  <si>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</si>
  <si>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</si>
  <si>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</si>
  <si>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</si>
  <si>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</si>
  <si>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</si>
  <si>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</si>
  <si>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</si>
  <si>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</si>
  <si>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</si>
  <si>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</si>
  <si>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</si>
  <si>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</si>
  <si>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</si>
  <si>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</si>
  <si>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</si>
  <si>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</si>
  <si>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</si>
  <si>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</si>
  <si>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</si>
  <si>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</si>
  <si>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</si>
  <si>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</si>
  <si>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</si>
  <si>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</si>
  <si>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</si>
  <si>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</si>
  <si>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</si>
  <si>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</si>
  <si>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</si>
  <si>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</si>
  <si>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</si>
  <si>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</si>
  <si>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</si>
  <si>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</si>
  <si>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</si>
  <si>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</si>
  <si>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</si>
  <si>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</si>
  <si>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</si>
  <si>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</si>
  <si>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</si>
  <si>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</si>
  <si>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</si>
  <si>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</si>
  <si>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</si>
  <si>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</si>
  <si>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</si>
  <si>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</si>
  <si>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</si>
  <si>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</si>
  <si>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</si>
  <si>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</si>
  <si>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</si>
  <si>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</si>
  <si>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</si>
  <si>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</si>
  <si>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</si>
  <si>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</si>
  <si>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</si>
  <si>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</si>
  <si>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</si>
  <si>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</si>
  <si>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</si>
  <si>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</si>
  <si>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</si>
  <si>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</si>
  <si>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</si>
  <si>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</si>
  <si>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</si>
  <si>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</si>
  <si>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</si>
  <si>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</si>
  <si>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</si>
  <si>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</si>
  <si>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</si>
  <si>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</si>
  <si>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</si>
  <si>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</si>
  <si>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</si>
  <si>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</si>
  <si>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</si>
  <si>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</si>
  <si>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</si>
  <si>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</si>
  <si>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</si>
  <si>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</si>
  <si>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</si>
  <si>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</si>
  <si>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</si>
  <si>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</si>
  <si>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</si>
  <si>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</si>
  <si>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</si>
  <si>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</si>
  <si>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</si>
  <si>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</si>
  <si>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</si>
  <si>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</si>
  <si>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</si>
  <si>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</si>
  <si>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</si>
  <si>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</si>
  <si>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</si>
  <si>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</si>
  <si>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</si>
  <si>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</si>
  <si>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</si>
  <si>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</si>
  <si>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</si>
  <si>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</si>
  <si>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</si>
  <si>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</si>
  <si>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</si>
  <si>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</si>
  <si>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</si>
  <si>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</si>
  <si>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</si>
  <si>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</si>
  <si>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</si>
  <si>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</si>
  <si>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</si>
  <si>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</si>
  <si>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</si>
  <si>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</si>
  <si>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</si>
  <si>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</si>
  <si>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</si>
  <si>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</si>
  <si>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</si>
  <si>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</si>
  <si>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</si>
  <si>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</si>
  <si>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</si>
  <si>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</si>
  <si>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</si>
  <si>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</si>
  <si>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</si>
  <si>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</si>
  <si>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</si>
  <si>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</si>
  <si>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</si>
  <si>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</si>
  <si>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</si>
  <si>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</si>
  <si>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</si>
  <si>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</si>
  <si>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</si>
  <si>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</si>
  <si>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</si>
  <si>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</si>
  <si>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</si>
  <si>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</si>
  <si>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</si>
  <si>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</si>
  <si>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</si>
  <si>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</si>
  <si>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</si>
  <si>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</si>
  <si>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</si>
  <si>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</si>
  <si>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</si>
  <si>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</si>
  <si>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</si>
  <si>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</si>
  <si>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</si>
  <si>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</si>
  <si>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</si>
  <si>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</si>
  <si>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</si>
  <si>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</si>
  <si>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</si>
  <si>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</si>
  <si>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</si>
  <si>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</si>
  <si>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</si>
  <si>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</si>
  <si>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</si>
  <si>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</si>
  <si>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</si>
  <si>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</si>
  <si>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</si>
  <si>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</si>
  <si>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</si>
  <si>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</si>
  <si>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</si>
  <si>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</si>
  <si>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</si>
  <si>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</si>
  <si>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</si>
  <si>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</si>
  <si>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</si>
  <si>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</si>
  <si>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</si>
  <si>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</si>
  <si>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</si>
  <si>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</si>
  <si>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</si>
  <si>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</si>
  <si>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</si>
  <si>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</si>
  <si>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</si>
  <si>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</si>
  <si>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</si>
  <si>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</si>
  <si>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</si>
  <si>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</si>
  <si>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</si>
  <si>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</si>
  <si>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</si>
  <si>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</si>
  <si>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</si>
  <si>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</si>
  <si>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</si>
  <si>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</si>
  <si>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</si>
  <si>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</si>
  <si>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</si>
  <si>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</si>
  <si>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</si>
  <si>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</si>
  <si>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</si>
  <si>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</si>
  <si>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</si>
  <si>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</si>
  <si>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</si>
  <si>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</si>
  <si>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</si>
  <si>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</si>
  <si>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</si>
  <si>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</si>
  <si>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</si>
  <si>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</si>
  <si>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</si>
  <si>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</si>
  <si>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</si>
  <si>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</si>
  <si>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</si>
  <si>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</si>
  <si>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</si>
  <si>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</si>
  <si>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</si>
  <si>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</si>
  <si>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</si>
  <si>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</si>
  <si>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</si>
  <si>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</si>
  <si>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</si>
  <si>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</si>
  <si>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</si>
  <si>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</si>
  <si>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</si>
  <si>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</si>
  <si>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</si>
  <si>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</si>
  <si>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</si>
  <si>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</si>
  <si>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</si>
  <si>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</si>
  <si>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</si>
  <si>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</si>
  <si>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</si>
  <si>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</si>
  <si>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</si>
  <si>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</si>
  <si>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</si>
  <si>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</si>
  <si>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</si>
  <si>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</si>
  <si>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</si>
  <si>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</si>
  <si>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</si>
  <si>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</si>
  <si>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</si>
  <si>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</si>
  <si>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</si>
  <si>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</si>
  <si>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</si>
  <si>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</si>
  <si>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</si>
  <si>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</si>
  <si>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</si>
  <si>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</si>
  <si>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</si>
  <si>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</si>
  <si>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</si>
  <si>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</si>
  <si>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</si>
  <si>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</si>
  <si>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</si>
  <si>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ETA 25km</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</si>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</sst>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2" dataDxfId="171" headerRowBorderDxfId="169" tableBorderDxfId="170" totalsRowBorderDxfId="168">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328.42761041666381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8909</v>
      </c>
      <c r="E3" s="130" t="s">
        <v>39106</v>
      </c>
      <c r="F3" s="129">
        <v>45991.352199074077</v>
      </c>
      <c r="G3" s="128">
        <f ca="1">IFERROR(NOW()-F3,"-")</f>
        <v>2.3837268512579612E-2</v>
      </c>
      <c r="H3" s="129">
        <v>45991.318414351852</v>
      </c>
      <c r="I3" s="131" t="str">
        <f>IFERROR(VLOOKUP(D3,DB!A:F,6,0),"")</f>
        <v>Generator-SG</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45991.37603634259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45991.37603634259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45991.37603634259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45991.37603634259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45991.37603634259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45991.37603634259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45991.37603634259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45991.37603634259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45991.37603634259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45991.37603634259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45991.37603634259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45991.37603634259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45991.37603634259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45991.37603634259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45991.37603634259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45991.37603634259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45991.37603634259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45991.37603634259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45991.37603634259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45991.37603634259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45991.37603634259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45991.37603634259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45991.37603634259</v>
      </c>
      <c r="H26" s="129"/>
      <c r="I26" s="131" t="str">
        <f>IFERROR(VLOOKUP(D26,DB!A:F,6,0),"")</f>
        <v/>
      </c>
      <c r="J26" s="131" t="str">
        <f>IFERROR(VLOOKUP(D26,DB!A:G,7,0),"")</f>
        <v/>
      </c>
      <c r="K26" s="127"/>
      <c r="L26" s="126" t="str">
        <f>IFERROR(VLOOKUP(D26,DB!A:I,9,0),"")</f>
        <v/>
      </c>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166.37619837962848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6.9886173611084814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45991.37603634259</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45991.37603634259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45991.37603634259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45991.37603634259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45991.37603634259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45991.37603634259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45991.37603634259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45991.37603634259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45991.37603634259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45991.37603634259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45991.37603634259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45991.37603634259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45991.37603634259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45991.37603634259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45991.37603634259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45991.37603634259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45991.37603634259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45991.37603634259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45991.37603634259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45991.37603634259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45991.37603634259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45991.37603634259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45991.37603634259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45991.37603634259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45991.37603634259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45991.37603634259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45991.37603634259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45991.37603634259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45991.37603634259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45991.37603634259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45991.37603634259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45991.37603634259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45991.37603634259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45991.37603634259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45991.37603634259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45991.37603634259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45991.37603634259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45991.37603634259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45991.37603634259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45991.37603634259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45991.37603634259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45991.37603634259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45991.37603634259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45991.37603634259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45991.37603634259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45991.37603634259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45991.37603634259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45991.37603634259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45991.37603634259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45991.37603634259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45991.37603634259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45991.37603634259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45991.37603634259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45991.37603634259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45991.37603634259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45991.37603634259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45991.37603634259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45991.37603634259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45991.37603634259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45991.37603634259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45991.37603634259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45991.37603634259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45991.37603634259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45991.37603634259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45991.37603634259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45991.37603634259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45991.37603634259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45991.37603634259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45991.37603634259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45991.37603634259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20"/>
      <c r="G2" s="21">
        <f t="shared" ref="G2:G32" ca="1" si="0">IFERROR(NOW()-F2,"-")</f>
        <v>45991.37603634259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45991.37603634259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45991.37603634259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45991.37603634259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45991.37603634259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45991.37603634259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45991.37603634259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45991.37603634259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45991.37603634259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45991.37603634259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45991.37603634259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45991.37603634259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45991.37603634259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45991.37603634259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45991.37603634259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45991.37603634259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45991.37603634259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45991.37603634259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45991.37603634259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45991.37603634259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45991.37603634259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45991.37603634259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45991.37603634259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45991.37603634259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45991.37603634259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45991.37603634259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45991.37603634259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45991.37603634259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45991.37603634259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45991.37603634259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45991.37603634259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45991.37603634259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45991.37603634259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45991.37603634259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45991.37603634259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45991.37603634259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45991.37603634259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45991.37603634259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45991.37603634259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45991.37603634259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45991.37603634259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45991.37603634259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45991.37603634259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45991.37603634259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45991.37603634259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45991.37603634259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45991.37603634259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45991.37603634259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45991.37603634259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45991.37603634259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45991.37603634259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45991.37603634259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45991.37603634259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45991.37603634259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45991.37603634259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45991.37603634259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45991.37603634259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45991.37603634259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45991.37603634259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45991.37603634259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45991.37603634259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45991.37603634259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45991.37603634259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45991.37603634259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45991.37603634259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45991.37603634259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45991.37603634259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45991.37603634259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45991.37603634259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45991.37603634259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45991.37603634259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45991.37603634259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45991.37603634259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45991.37603634259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45991.37603634259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45991.37603634259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45991.37603634259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45991.37603634259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45991.37603634259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45991.37603634259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45991.37603634259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45991.37603634259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45991.37603634259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45991.37603634259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45991.37603634259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45991.37603634259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45991.37603634259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45991.37603634259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45991.37603634259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45991.37603634259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45991.37603634259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45991.37603634259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45991.37603634259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45991.37603634259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45991.37603634259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45991.37603634259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45991.37603634259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45991.37603634259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45991.37603634259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45991.37603634259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45991.37603634259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45991.37603634259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45991.37603634259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45991.37603634259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45991.37603634259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45991.37603634259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45991.37603634259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45991.37603634259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45991.37603634259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45991.37603634259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45991.37603634259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45991.37603634259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45991.37603634259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45991.37603634259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45991.37603634259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45991.37603634259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45991.37603634259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45991.37603634259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45991.37603634259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45991.37603634259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45991.37603634259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45991.37603634259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45991.37603634259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45991.37603634259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45991.37603634259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45991.37603634259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45991.37603634259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45991.37603634259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45991.37603634259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45991.37603634259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45991.37603634259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45991.37603634259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45991.37603634259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45991.37603634259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45991.37603634259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45991.37603634259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45991.37603634259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45991.37603634259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45991.37603634259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45991.37603634259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45991.37603634259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45991.37603634259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45991.37603634259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45991.37603634259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45991.37603634259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45991.37603634259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45991.37603634259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45991.37603634259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45991.37603634259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45991.37603634259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45991.37603634259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45991.37603634259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45991.37603634259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45991.37603634259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45991.37603634259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45991.37603634259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45991.37603634259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45991.37603634259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45991.37603634259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45991.37603634259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45991.37603634259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45991.37603634259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45991.37603634259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45991.37603634259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45991.37603634259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45991.37603634259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45991.37603634259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45991.37603634259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45991.37603634259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45991.37603634259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45991.37603634259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45991.37603634259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45991.37603634259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45991.37603634259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45991.37603634259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45991.37603634259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45991.37603634259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45991.37603634259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45991.37603634259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45991.37603634259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45991.37603634259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45991.37603634259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45991.37603634259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45991.37603634259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45991.37603634259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45991.37603634259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45991.37603634259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45991.37603634259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45991.37603634259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45991.37603634259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45991.37603634259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45991.37603634259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45991.37603634259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45991.37603634259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45991.37603634259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45991.37603634259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45991.37603634259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45991.37603634259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45991.37603634259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45991.37603634259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45991.37603634259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45991.37603634259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45991.37603634259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45991.37603634259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45991.37603634259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45991.37603634259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45991.37603634259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45991.37603634259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45991.37603634259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45991.37603634259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45991.37603634259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45991.37603634259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45991.37603634259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45991.37603634259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45991.37603634259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45991.37603634259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45991.37603634259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45991.37603634259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45991.37603634259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45991.37603634259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45991.37603634259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45991.37603634259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45991.37603634259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45991.37603634259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45991.37603634259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45991.37603634259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45991.37603634259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45991.37603634259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45991.37603634259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45991.37603634259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45991.37603634259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45991.37603634259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45991.37603634259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45991.37603634259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45991.37603634259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45991.37603634259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45991.37603634259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45991.37603634259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45991.37603634259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45991.37603634259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45991.37603634259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45991.37603634259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45991.37603634259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45991.37603634259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45991.37603634259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45991.37603634259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45991.37603634259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45991.37603634259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45991.37603634259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45991.37603634259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45991.37603634259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45991.37603634259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45991.37603634259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45991.37603634259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45991.37603634259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45991.37603634259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45991.37603634259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45991.37603634259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45991.37603634259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45991.37603634259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45991.37603634259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45991.37603634259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45991.37603634259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45991.37603634259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45991.37603634259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45991.37603634259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45991.37603634259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45991.37603634259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45991.37603634259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45991.37603634259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45991.37603634259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45991.37603634259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45991.37603634259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45991.37603634259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45991.37603634259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45991.37603634259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45991.37603634259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45991.37603634259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45991.37603634259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45991.37603634259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45991.37603634259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45991.37603634259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45991.37603634259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45991.37603634259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45991.37603634259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45991.37603634259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45991.37603634259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45991.37603634259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45991.37603634259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45991.37603634259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45991.37603634259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45991.37603634259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45991.37603634259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45991.37603634259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45991.37603634259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45991.37603634259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45991.37603634259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45991.37603634259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45991.37603634259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45991.37603634259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45991.37603634259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45991.37603634259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45991.37603634259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45991.37603634259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45991.37603634259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45991.37603634259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45991.37603634259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45991.37603634259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45991.37603634259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45991.37603634259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45991.37603634259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45991.37603634259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45991.37603634259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45991.37603634259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45991.37603634259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45991.37603634259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45991.37603634259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45991.37603634259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45991.37603634259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45991.37603634259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45991.37603634259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45991.37603634259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45991.37603634259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45991.37603634259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45991.37603634259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45991.37603634259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45991.37603634259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45991.37603634259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45991.37603634259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45991.37603634259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45991.37603634259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45991.37603634259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45991.37603634259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45991.37603634259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45991.37603634259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45991.37603634259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45991.37603634259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45991.37603634259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45991.37603634259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45991.37603634259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45991.37603634259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45991.37603634259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45991.37603634259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45991.37603634259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45991.37603634259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45991.37603634259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45991.37603634259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45991.37603634259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45991.37603634259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45991.37603634259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45991.37603634259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45991.37603634259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45991.37603634259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45991.37603634259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45991.37603634259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45991.37603634259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45991.37603634259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45991.37603634259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45991.37603634259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45991.37603634259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45991.37603634259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45991.37603634259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45991.37603634259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45991.37603634259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45991.37603634259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45991.37603634259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45991.37603634259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45991.37603634259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45991.37603634259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45991.37603634259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45991.37603634259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45991.37603634259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45991.37603634259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45991.37603634259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45991.37603634259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45991.37603634259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45991.37603634259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45991.37603634259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45991.37603634259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45991.37603634259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45991.37603634259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45991.37603634259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45991.37603634259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45991.37603634259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45991.37603634259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45991.37603634259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45991.37603634259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45991.37603634259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45991.37603634259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45991.37603634259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45991.37603634259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45991.37603634259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45991.37603634259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45991.37603634259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45991.37603634259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45991.37603634259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45991.37603634259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45991.37603634259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45991.37603634259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45991.37603634259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45991.37603634259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45991.37603634259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45991.37603634259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45991.37603634259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45991.37603634259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45991.37603634259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45991.37603634259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45991.37603634259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45991.37603634259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45991.37603634259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45991.37603634259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45991.37603634259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45991.37603634259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45991.37603634259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45991.37603634259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45991.37603634259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45991.37603634259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45991.37603634259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45991.37603634259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45991.37603634259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45991.37603634259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45991.37603634259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45991.37603634259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45991.37603634259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45991.37603634259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45991.37603634259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45991.37603634259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45991.37603634259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45991.37603634259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45991.37603634259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45991.37603634259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45991.37603634259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45991.37603634259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45991.37603634259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45991.37603634259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45991.37603634259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45991.37603634259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45991.37603634259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45991.37603634259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45991.37603634259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45991.37603634259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45991.37603634259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45991.37603634259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45991.37603634259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45991.37603634259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45991.37603634259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45991.37603634259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45991.37603634259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45991.37603634259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45991.37603634259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45991.37603634259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45991.37603634259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45991.37603634259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45991.37603634259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45991.37603634259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45991.37603634259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45991.37603634259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45991.37603634259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45991.37603634259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45991.37603634259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45991.37603634259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45991.37603634259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45991.37603634259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45991.37603634259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45991.37603634259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45991.37603634259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45991.37603634259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45991.37603634259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45991.37603634259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45991.37603634259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45991.37603634259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45991.37603634259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45991.37603634259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45991.37603634259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45991.37603634259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45991.37603634259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45991.37603634259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45991.37603634259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45991.37603634259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45991.37603634259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45991.37603634259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45991.37603634259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45991.37603634259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45991.37603634259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45991.37603634259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45991.37603634259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45991.37603634259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45991.37603634259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45991.37603634259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45991.37603634259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45991.37603634259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45991.37603634259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45991.37603634259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45991.37603634259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45991.37603634259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45991.37603634259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45991.37603634259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45991.37603634259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45991.37603634259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45991.37603634259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45991.37603634259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45991.37603634259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45991.37603634259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45991.37603634259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45991.37603634259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45991.37603634259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45991.37603634259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45991.37603634259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45991.37603634259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45991.37603634259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45991.37603634259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45991.37603634259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45991.37603634259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45991.37603634259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45991.37603634259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45991.37603634259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45991.37603634259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45991.37603634259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45991.37603634259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45991.37603634259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45991.37603634259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45991.37603634259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45991.37603634259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45991.37603634259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45991.37603634259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45991.37603634259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45991.37603634259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45991.37603634259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45991.37603634259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45991.37603634259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45991.37603634259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45991.37603634259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45991.37603634259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45991.37603634259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45991.37603634259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45991.37603634259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45991.37603634259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45991.37603634259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45991.37603634259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45991.37603634259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45991.37603634259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45991.37603634259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45991.37603634259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45991.37603634259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45991.37603634259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45991.37603634259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45991.37603634259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45991.37603634259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45991.37603634259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45991.37603634259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45991.37603634259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45991.37603634259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45991.37603634259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45991.37603634259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45991.37603634259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45991.37603634259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45991.37603634259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45991.37603634259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45991.37603634259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45991.37603634259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45991.37603634259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45991.37603634259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45991.37603634259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45991.37603634259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45991.37603634259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45991.37603634259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45991.37603634259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45991.37603634259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45991.37603634259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45991.37603634259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45991.37603634259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45991.37603634259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45991.37603634259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45991.37603634259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45991.37603634259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45991.37603634259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45991.37603634259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45991.37603634259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45991.37603634259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45991.37603634259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45991.37603634259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45991.37603634259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45991.37603634259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45991.37603634259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45991.37603634259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45991.37603634259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45991.37603634259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45991.37603634259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45991.37603634259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45991.37603634259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45991.37603634259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45991.37603634259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45991.37603634259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45991.37603634259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45991.37603634259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45991.37603634259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45991.37603634259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45991.37603634259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45991.37603634259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45991.37603634259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45991.37603634259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45991.37603634259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45991.37603634259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45991.37603634259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45991.37603634259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45991.37603634259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45991.37603634259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45991.37603634259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45991.37603634259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45991.37603634259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45991.37603634259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45991.37603634259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45991.37603634259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45991.37603634259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45991.37603634259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45991.37603634259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45991.37603634259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45991.37603634259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45991.37603634259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45991.37603634259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45991.37603634259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45991.37603634259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45991.37603634259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45991.37603634259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45991.37603634259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45991.37603634259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45991.37603634259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45991.37603634259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45991.37603634259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45991.37603634259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45991.37603634259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45991.37603634259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45991.37603634259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45991.37603634259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45991.37603634259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45991.37603634259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45991.37603634259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45991.37603634259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45991.37603634259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45991.37603634259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45991.37603634259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45991.37603634259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45991.37603634259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45991.37603634259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45991.37603634259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45991.37603634259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45991.37603634259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45991.37603634259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45991.37603634259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45991.37603634259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45991.37603634259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45991.37603634259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45991.37603634259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45991.37603634259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45991.37603634259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45991.37603634259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45991.37603634259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45991.37603634259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45991.37603634259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45991.37603634259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45991.37603634259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45991.37603634259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45991.37603634259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45991.37603634259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45991.37603634259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45991.37603634259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45991.37603634259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45991.37603634259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45991.37603634259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45991.37603634259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45991.37603634259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45991.37603634259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45991.37603634259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45991.37603634259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45991.37603634259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45991.37603634259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45991.37603634259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45991.37603634259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45991.37603634259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45991.37603634259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45991.37603634259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45991.37603634259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45991.37603634259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45991.37603634259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45991.37603634259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45991.37603634259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45991.37603634259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45991.37603634259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45991.37603634259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45991.37603634259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45991.37603634259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45991.37603634259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45991.37603634259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45991.37603634259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45991.37603634259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45991.37603634259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45991.37603634259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45991.37603634259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45991.37603634259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45991.37603634259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45991.37603634259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45991.37603634259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45991.37603634259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45991.37603634259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45991.37603634259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45991.37603634259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45991.37603634259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45991.37603634259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45991.37603634259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45991.37603634259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45991.37603634259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45991.37603634259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45991.37603634259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45991.37603634259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45991.37603634259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45991.37603634259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45991.37603634259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45991.37603634259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45991.37603634259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45991.37603634259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45991.37603634259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45991.37603634259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45991.37603634259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45991.37603634259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45991.37603634259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45991.37603634259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45991.37603634259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45991.37603634259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45991.37603634259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45991.37603634259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45991.37603634259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45991.37603634259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45991.37603634259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45991.37603634259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45991.37603634259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45991.37603634259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45991.37603634259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45991.37603634259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45991.37603634259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45991.37603634259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45991.37603634259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45991.37603634259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45991.37603634259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45991.37603634259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45991.37603634259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45991.37603634259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45991.37603634259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45991.37603634259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45991.37603634259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45991.37603634259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45991.37603634259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45991.37603634259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45991.37603634259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45991.37603634259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45991.37603634259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45991.37603634259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45991.37603634259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45991.37603634259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45991.37603634259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45991.37603634259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45991.37603634259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45991.37603634259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45991.37603634259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45991.37603634259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45991.37603634259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45991.37603634259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45991.37603634259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45991.37603634259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45991.37603634259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45991.37603634259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45991.37603634259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45991.37603634259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45991.37603634259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45991.37603634259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45991.37603634259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45991.37603634259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45991.37603634259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45991.37603634259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45991.37603634259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45991.37603634259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45991.37603634259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45991.37603634259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45991.37603634259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45991.37603634259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45991.37603634259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45991.37603634259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45991.37603634259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45991.37603634259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45991.37603634259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45991.37603634259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45991.37603634259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45991.37603634259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45991.37603634259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45991.37603634259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45991.37603634259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45991.37603634259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45991.37603634259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45991.37603634259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45991.37603634259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45991.37603634259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45991.37603634259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45991.37603634259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45991.37603634259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45991.37603634259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45991.37603634259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45991.37603634259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45991.37603634259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45991.37603634259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45991.37603634259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45991.37603634259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45991.37603634259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45991.37603634259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45991.37603634259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45991.37603634259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45991.37603634259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45991.37603634259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45991.37603634259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45991.37603634259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45991.37603634259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45991.37603634259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45991.37603634259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45991.37603634259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45991.37603634259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45991.37603634259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45991.37603634259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45991.37603634259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45991.37603634259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45991.37603634259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45991.37603634259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45991.37603634259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45991.37603634259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45991.37603634259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45991.37603634259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45991.37603634259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45991.37603634259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45991.37603634259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45991.37603634259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45991.37603634259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45991.37603634259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45991.37603634259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45991.37603634259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45991.37603634259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45991.37603634259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45991.37603634259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45991.37603634259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45991.37603634259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45991.37603634259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45991.37603634259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45991.37603634259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45991.37603634259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45991.37603634259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45991.37603634259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45991.37603634259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45991.37603634259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45991.37603634259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45991.37603634259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45991.37603634259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45991.37603634259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45991.37603634259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45991.37603634259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45991.37603634259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45991.37603634259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45991.37603634259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45991.37603634259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45991.37603634259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45991.37603634259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45991.37603634259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45991.37603634259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45991.37603634259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45991.37603634259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45991.37603634259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45991.37603634259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45991.37603634259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45991.37603634259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45991.37603634259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45991.37603634259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45991.37603634259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45991.37603634259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45991.37603634259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45991.37603634259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45991.37603634259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45991.37603634259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45991.37603634259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45991.37603634259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45991.37603634259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45991.37603634259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45991.37603634259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45991.37603634259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45991.37603634259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45991.37603634259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45991.37603634259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45991.37603634259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45991.37603634259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45991.37603634259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45991.37603634259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45991.37603634259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45991.37603634259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45991.37603634259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45991.37603634259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45991.37603634259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45991.37603634259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45991.37603634259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45991.37603634259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45991.37603634259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45991.37603634259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45991.37603634259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45991.37603634259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45991.37603634259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45991.37603634259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45991.37603634259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45991.37603634259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45991.37603634259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45991.37603634259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45991.37603634259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45991.37603634259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45991.37603634259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45991.37603634259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45991.37603634259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45991.37603634259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45991.37603634259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45991.37603634259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45991.37603634259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45991.37603634259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45991.37603634259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45991.37603634259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45991.37603634259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45991.37603634259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45991.37603634259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45991.37603634259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45991.37603634259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45991.37603634259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45991.37603634259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45991.37603634259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45991.37603634259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45991.37603634259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45991.37603634259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45991.37603634259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45991.37603634259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45991.37603634259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45991.37603634259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45991.37603634259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45991.37603634259</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287.89531874999375</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39187</v>
      </c>
      <c r="F3" s="92">
        <v>45991.368750000001</v>
      </c>
      <c r="G3" s="93">
        <f t="shared" ref="G3:G40" ca="1" si="0">IFERROR(NOW()-F3,"")</f>
        <v>7.2863425884861499E-3</v>
      </c>
      <c r="H3" s="92">
        <v>45991.356944444444</v>
      </c>
      <c r="I3" s="110" t="str">
        <f>IFERROR(VLOOKUP(D3,DB!A:F,6,0),"")</f>
        <v>SCECO</v>
      </c>
      <c r="J3" s="110" t="str">
        <f>IFERROR(VLOOKUP(D3,DB!A:G,7,0),"")</f>
        <v>Good</v>
      </c>
      <c r="K3" s="94" t="s">
        <v>39201</v>
      </c>
      <c r="L3" s="88" t="str">
        <f>IFERROR(VLOOKUP(D3,DB!A:I,9,0),"")</f>
        <v>Latis</v>
      </c>
    </row>
    <row r="4" spans="1:16" ht="15" customHeight="1">
      <c r="A4" s="110"/>
      <c r="B4" s="110" t="str">
        <f>IFERROR(VLOOKUP(D4,DB!A:K,11,0),"")</f>
        <v/>
      </c>
      <c r="C4" s="90"/>
      <c r="D4" s="88"/>
      <c r="E4" s="91"/>
      <c r="F4" s="92"/>
      <c r="G4" s="93">
        <f t="shared" ca="1" si="0"/>
        <v>45991.37603634259</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45991.37603634259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45991.37603634259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45991.37603634259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45991.37603634259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45991.37603634259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45991.37603634259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45991.37603634259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45991.37603634259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45991.37603634259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45991.37603634259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45991.37603634259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45991.37603634259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45991.37603634259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45991.37603634259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45991.37603634259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45991.37603634259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45991.37603634259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45991.37603634259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45991.37603634259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45991.37603634259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45991.37603634259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45991.37603634259</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45991.37603634259</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45991.37603634259</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45991.37603634259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45991.37603634259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45991.37603634259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45991.37603634259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45991.37603634259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45991.37603634259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45991.37603634259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45991.37603634259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45991.37603634259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45991.37603634259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45991.37603634259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45991.37603634259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45991.37603634259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45991.37603634259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45991.37603634259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45991.37603634259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45991.37603634259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45991.37603634259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45991.37603634259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45991.37603634259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45991.37603634259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45991.37603634259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45991.37603634259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45991.37603634259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45991.37603634259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45991.37603634259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45991.37603634259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45991.37603634259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45991.37603634259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45991.37603634259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45991.37603634259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45991.37603634259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45991.37603634259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45991.37603634259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45991.37603634259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45991.37603634259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45991.37603634259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45991.37603634259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45991.37603634259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45991.37603634259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45991.37603634259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45991.37603634259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45991.37603634259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45991.37603634259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45991.37603634259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45991.37603634259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45991.37603634259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45991.37603634259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45991.37603634259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45991.37603634259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45991.37603634259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45991.37603634259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45991.37603634259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45991.37603634259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45991.37603634259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45991.37603634259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45991.37603634259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45991.37603634259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45991.37603634259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45991.37603634259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45991.37603634259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45991.37603634259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45991.37603634259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45991.37603634259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45991.37603634259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45991.37603634259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45991.37603634259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45991.37603634259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45991.37603634259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45991.37603634259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45991.37603634259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45991.37603634259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45991.37603634259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45991.37603634259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45991.37603634259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45991.37603634259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45991.37603634259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45991.37603634259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45991.37603634259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45991.37603634259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45991.37603634259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45991.37603634259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45991.37603634259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45991.37603634259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45991.37603634259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45991.37603634259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45991.37603634259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45991.37603634259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45991.37603634259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45991.37603634259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45991.37603634259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45991.37603634259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45991.37603634259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45991.37603634259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45991.37603634259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45991.37603634259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45991.37603634259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45991.37603634259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45991.37603634259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45991.37603634259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45991.37603634259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45991.37603634259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45991.37603634259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45991.37603634259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45991.37603634259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45991.37603634259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45991.37603634259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45991.37603634259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45991.37603634259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45991.37603634259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45991.37603634259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45991.37603634259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45991.37603634259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45991.37603634259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45991.37603634259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45991.37603634259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45991.37603634259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45991.37603634259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45991.37603634259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45991.37603634259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45991.37603634259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45991.37603634259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45991.37603634259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45991.37603634259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45991.37603634259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45991.37603634259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45991.37603634259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45991.37603634259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45991.37603634259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45991.37603634259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45991.37603634259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45991.37603634259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45991.37603634259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45991.37603634259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45991.37603634259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45991.37603634259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45991.37603634259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45991.37603634259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45991.37603634259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45991.37603634259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45991.37603634259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45991.37603634259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45991.37603634259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45991.37603634259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45991.37603634259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45991.37603634259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45991.37603634259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45991.37603634259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45991.37603634259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45991.37603634259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45991.37603634259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45991.37603634259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45991.37603634259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45991.37603634259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45991.37603634259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45991.37603634259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45991.37603634259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45991.37603634259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45991.37603634259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45991.37603634259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45991.37603634259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45991.37603634259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45991.37603634259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45991.37603634259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45991.37603634259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45991.37603634259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45991.37603634259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45991.37603634259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45991.37603634259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45991.37603634259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45991.37603634259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45991.37603634259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45991.37603634259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45991.37603634259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45991.37603634259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45991.37603634259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45991.37603634259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45991.37603634259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45991.37603634259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45991.37603634259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45991.37603634259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45991.37603634259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45991.37603634259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45991.37603634259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45991.37603634259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45991.37603634259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45991.37603634259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45991.37603634259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45991.37603634259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45991.37603634259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45991.37603634259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45991.37603634259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45991.37603634259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45991.37603634259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45991.37603634259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45991.37603634259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45991.37603634259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45991.37603634259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45991.37603634259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45991.37603634259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45991.37603634259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45991.37603634259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45991.37603634259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45991.37603634259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45991.37603634259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45991.37603634259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45991.37603634259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45991.37603634259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45991.37603634259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45991.37603634259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45991.37603634259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45991.37603634259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45991.37603634259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45991.37603634259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45991.37603634259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45991.37603634259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45991.37603634259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45991.37603634259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45991.37603634259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45991.37603634259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45991.37603634259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45991.37603634259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45991.37603634259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45991.37603634259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45991.37603634259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45991.37603634259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45991.37603634259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45991.37603634259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45991.37603634259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45991.37603634259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45991.37603634259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45991.37603634259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45991.37603634259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45991.37603634259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45991.37603634259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45991.37603634259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45991.37603634259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45991.37603634259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45991.37603634259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45991.37603634259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45991.37603634259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45991.37603634259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45991.37603634259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45991.37603634259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45991.37603634259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45991.37603634259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45991.37603634259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45991.37603634259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45991.37603634259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45991.37603634259</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99.54397615740163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65.187159027773305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42.714925231477537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10.002737731476373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0.39612893517914927</v>
      </c>
      <c r="H6" s="38">
        <v>45990.988067129627</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106" t="s">
        <v>37814</v>
      </c>
      <c r="E7" s="37" t="s">
        <v>39106</v>
      </c>
      <c r="F7" s="38">
        <v>45991.227939814817</v>
      </c>
      <c r="G7" s="138">
        <f ca="1">IFERROR(NOW()-F7,"")</f>
        <v>0.14809652777330484</v>
      </c>
      <c r="H7" s="38">
        <v>45991.02034722222</v>
      </c>
      <c r="I7" s="37" t="str">
        <f>IFERROR(VLOOKUP(D7,DB!A:F,6,0),"")</f>
        <v>SCECO</v>
      </c>
      <c r="J7" s="37" t="str">
        <f>IFERROR(VLOOKUP(D7,DB!A:G,7,0),"")</f>
        <v>Dead</v>
      </c>
      <c r="K7" s="37" t="s">
        <v>39213</v>
      </c>
      <c r="L7" s="37" t="str">
        <f>IFERROR(VLOOKUP(D7,DB!A:I,9,0),"")</f>
        <v>Latis</v>
      </c>
    </row>
    <row r="8" spans="1:13">
      <c r="A8" s="37"/>
      <c r="B8" s="37" t="str">
        <f>IFERROR(VLOOKUP(D8,DB!A:K,11,0),"")</f>
        <v/>
      </c>
      <c r="C8" s="37"/>
      <c r="D8" s="155"/>
      <c r="E8" s="37"/>
      <c r="F8" s="38"/>
      <c r="G8" s="138">
        <f ca="1">IFERROR(NOW()-F8,"")</f>
        <v>45991.37603634259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45991.37603634259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45991.37603634259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45991.37603634259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45991.37603634259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45991.37603634259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45991.37603634259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45991.37603634259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45991.37603634259</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45991.37603634259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45991.37603634259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45991.37603634259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45991.37603634259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45991.37603634259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45991.37603634259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45991.37603634259</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45991.37603634259</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45991.37603634259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45991.37603634259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45991.37603634259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45991.37603634259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45991.37603634259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45991.37603634259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45991.37603634259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45991.37603634259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45991.37603634259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45991.37603634259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45991.37603634259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45991.37603634259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45991.37603634259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45991.37603634259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45991.37603634259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45991.37603634259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45991.37603634259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45991.37603634259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45991.37603634259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45991.37603634259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45991.37603634259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45991.37603634259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45991.37603634259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45991.37603634259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45991.37603634259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45991.37603634259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45991.37603634259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45991.37603634259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45991.37603634259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45991.37603634259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45991.37603634259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45991.37603634259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45991.37603634259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45991.37603634259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45991.37603634259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45991.37603634259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45991.37603634259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45991.37603634259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45991.37603634259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45991.37603634259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45991.37603634259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45991.37603634259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45991.37603634259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45991.37603634259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45991.37603634259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45991.37603634259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45991.37603634259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45991.37603634259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45991.37603634259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45991.37603634259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45991.37603634259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45991.37603634259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45991.37603634259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45991.37603634259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45991.37603634259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45991.37603634259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45991.37603634259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45991.37603634259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45991.37603634259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45991.37603634259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45991.37603634259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45991.37603634259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45991.37603634259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45991.37603634259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45991.37603634259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45991.37603634259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45991.37603634259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45991.37603634259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45991.37603634259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45991.37603634259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45991.37603634259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45991.37603634259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45991.37603634259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45991.37603634259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45991.37603634259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45991.37603634259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45991.37603634259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45991.37603634259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45991.37603634259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45991.37603634259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45991.37603634259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45991.37603634259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45991.37603634259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45991.37603634259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45991.37603634259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45991.37603634259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45991.37603634259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45991.37603634259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45991.37603634259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45991.37603634259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45991.37603634259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45991.37603634259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45991.37603634259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45991.37603634259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45991.37603634259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45991.37603634259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45991.37603634259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45991.37603634259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45991.37603634259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45991.37603634259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45991.37603634259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45991.37603634259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45991.37603634259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45991.37603634259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45991.37603634259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45991.37603634259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45991.37603634259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45991.37603634259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45991.37603634259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45991.37603634259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45991.37603634259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45991.37603634259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45991.37603634259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45991.37603634259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45991.37603634259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45991.37603634259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45991.37603634259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45991.37603634259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45991.37603634259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45991.37603634259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45991.37603634259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45991.37603634259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45991.37603634259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45991.37603634259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45991.37603634259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45991.37603634259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45991.37603634259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45991.37603634259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45991.37603634259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45991.37603634259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45991.37603634259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45991.37603634259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45991.37603634259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45991.37603634259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45991.37603634259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45991.37603634259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45991.37603634259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45991.37603634259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45991.37603634259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45991.37603634259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45991.37603634259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45991.37603634259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45991.37603634259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45991.37603634259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45991.37603634259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45991.37603634259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45991.37603634259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45991.37603634259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45991.37603634259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45991.37603634259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45991.37603634259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45991.37603634259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45991.37603634259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45991.37603634259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45991.37603634259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45991.37603634259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45991.37603634259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45991.37603634259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45991.37603634259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45991.37603634259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45991.37603634259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45991.37603634259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45991.37603634259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45991.37603634259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45991.37603634259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45991.37603634259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45991.37603634259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45991.37603634259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45991.37603634259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45991.37603634259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45991.37603634259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45991.37603634259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45991.37603634259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45991.37603634259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45991.37603634259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45991.37603634259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45991.37603634259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45991.37603634259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45991.37603634259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45991.37603634259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45991.37603634259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45991.37603634259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45991.37603634259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45991.37603634259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45991.37603634259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45991.37603634259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45991.37603634259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45991.37603634259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45991.37603634259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45991.37603634259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45991.37603634259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45991.37603634259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45991.37603634259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45991.37603634259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45991.37603634259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45991.37603634259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45991.37603634259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45991.37603634259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45991.37603634259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45991.37603634259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45991.37603634259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45991.37603634259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45991.37603634259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45991.37603634259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45991.37603634259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45991.37603634259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45991.37603634259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45991.37603634259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45991.37603634259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45991.37603634259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45991.37603634259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45991.37603634259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45991.37603634259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45991.37603634259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45991.37603634259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45991.37603634259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45991.37603634259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45991.37603634259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45991.37603634259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45991.37603634259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45991.37603634259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45991.37603634259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45991.37603634259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45991.37603634259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45991.37603634259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45991.37603634259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45991.37603634259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45991.37603634259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45991.37603634259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45991.37603634259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45991.37603634259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45991.37603634259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45991.37603634259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45991.37603634259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45991.37603634259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45991.37603634259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45991.37603634259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45991.37603634259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45991.37603634259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45991.37603634259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45991.37603634259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45991.37603634259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45991.37603634259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45991.37603634259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45991.37603634259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45991.37603634259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45991.37603634259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45991.37603634259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45991.37603634259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45991.37603634259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45991.37603634259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45991.37603634259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45991.37603634259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45991.37603634259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45991.37603634259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45991.37603634259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45991.37603634259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45991.37603634259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45991.37603634259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45991.37603634259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45991.37603634259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45991.37603634259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45991.37603634259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45991.37603634259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45991.37603634259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45991.37603634259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45991.37603634259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45991.37603634259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45991.37603634259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45991.37603634259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45991.37603634259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45991.37603634259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45991.37603634259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45991.37603634259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45991.37603634259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45991.37603634259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45991.37603634259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45991.37603634259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45991.37603634259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45991.37603634259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45991.37603634259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45991.37603634259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45991.37603634259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45991.37603634259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45991.37603634259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45991.37603634259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45991.37603634259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45991.37603634259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45991.37603634259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45991.37603634259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45991.37603634259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45991.37603634259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45991.37603634259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45991.37603634259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45991.37603634259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45991.37603634259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45991.37603634259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45991.37603634259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45991.37603634259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45991.37603634259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45991.37603634259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45991.37603634259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45991.37603634259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45991.37603634259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45991.37603634259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45991.37603634259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45991.37603634259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45991.37603634259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45991.37603634259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45991.37603634259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45991.37603634259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45991.37603634259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45991.37603634259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45991.37603634259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45991.37603634259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45991.37603634259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45991.37603634259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45991.37603634259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45991.37603634259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45991.37603634259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45991.37603634259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45991.37603634259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45991.37603634259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45991.37603634259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45991.37603634259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45991.37603634259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45991.37603634259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45991.37603634259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45991.37603634259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45991.37603634259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45991.37603634259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45991.37603634259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45991.37603634259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45991.37603634259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45991.37603634259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45991.37603634259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45991.37603634259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45991.37603634259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45991.37603634259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45991.37603634259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45991.37603634259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45991.37603634259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45991.37603634259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45991.37603634259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45991.37603634259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45991.37603634259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45991.37603634259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45991.37603634259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45991.37603634259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45991.37603634259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45991.37603634259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45991.37603634259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45991.37603634259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45991.37603634259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45991.37603634259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45991.37603634259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45991.37603634259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45991.37603634259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45991.37603634259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45991.37603634259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45991.37603634259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45991.37603634259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45991.37603634259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45991.37603634259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45991.37603634259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45991.37603634259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45991.37603634259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45991.37603634259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45991.37603634259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45991.37603634259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45991.37603634259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45991.37603634259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45991.37603634259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45991.37603634259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45991.37603634259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45991.37603634259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45991.37603634259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45991.37603634259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45991.37603634259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45991.37603634259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45991.37603634259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45991.37603634259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45991.37603634259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45991.37603634259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45991.37603634259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45991.37603634259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45991.37603634259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45991.37603634259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45991.37603634259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45991.37603634259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45991.37603634259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45991.37603634259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45991.37603634259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45991.37603634259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45991.37603634259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45991.37603634259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45991.37603634259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45991.37603634259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45991.37603634259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45991.37603634259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45991.37603634259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45991.37603634259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45991.37603634259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45991.37603634259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45991.37603634259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45991.37603634259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45991.37603634259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45991.37603634259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45991.37603634259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45991.37603634259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45991.37603634259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45991.37603634259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45991.37603634259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45991.37603634259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45991.37603634259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45991.37603634259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45991.37603634259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45991.37603634259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45991.37603634259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45991.37603634259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45991.37603634259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45991.37603634259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45991.37603634259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45991.37603634259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45991.37603634259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45991.37603634259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45991.37603634259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45991.37603634259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45991.37603634259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45991.37603634259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45991.37603634259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45991.37603634259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45991.37603634259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45991.37603634259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45991.37603634259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45991.37603634259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45991.37603634259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45991.37603634259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45991.37603634259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45991.37603634259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45991.37603634259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45991.37603634259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45991.37603634259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45991.37603634259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45991.37603634259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45991.37603634259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45991.37603634259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45991.37603634259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45991.37603634259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45991.37603634259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45991.37603634259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45991.37603634259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45991.37603634259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45991.37603634259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45991.37603634259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45991.37603634259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45991.37603634259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45991.37603634259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45991.37603634259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45991.37603634259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45991.37603634259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45991.37603634259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45991.37603634259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45991.37603634259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45991.37603634259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45991.37603634259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45991.37603634259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45991.37603634259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45991.37603634259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45991.37603634259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45991.37603634259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45991.37603634259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45991.37603634259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45991.37603634259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45991.37603634259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45991.37603634259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45991.37603634259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45991.37603634259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45991.37603634259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45991.37603634259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45991.37603634259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45991.37603634259</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45991.37603634259</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