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059" documentId="120_S{2AC9BD13-BADA-5192-A53E-5A8FF88502F6}" xr6:coauthVersionLast="47" xr6:coauthVersionMax="47" xr10:uidLastSave="{4ED6A68D-C3FA-4A11-A71C-61022EF3B3CF}"/>
  <bookViews>
    <workbookView xWindow="-120" yWindow="-120" windowWidth="38640" windowHeight="21120"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9" l="1"/>
  <c r="G2" i="9"/>
  <c r="B2" i="9"/>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21" i="1"/>
  <c r="G21" i="1"/>
  <c r="I21" i="1"/>
  <c r="J21" i="1"/>
  <c r="L21" i="1"/>
  <c r="B22" i="1"/>
  <c r="G22" i="1"/>
  <c r="I22" i="1"/>
  <c r="J22" i="1"/>
  <c r="L22" i="1"/>
  <c r="B23" i="1"/>
  <c r="G23" i="1"/>
  <c r="I23" i="1"/>
  <c r="J23" i="1"/>
  <c r="L23" i="1"/>
  <c r="G2" i="1"/>
  <c r="I2" i="9"/>
  <c r="J2" i="9"/>
  <c r="L2" i="9"/>
  <c r="B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G2" i="5"/>
  <c r="L3" i="1"/>
  <c r="L4" i="1"/>
  <c r="L5" i="1"/>
  <c r="L6" i="1"/>
  <c r="L7" i="1"/>
  <c r="L8" i="1"/>
  <c r="L9" i="1"/>
  <c r="L10" i="1"/>
  <c r="L11" i="1"/>
  <c r="L12" i="1"/>
  <c r="L13" i="1"/>
  <c r="L14" i="1"/>
  <c r="L15" i="1"/>
  <c r="L16" i="1"/>
  <c r="L17" i="1"/>
  <c r="L18" i="1"/>
  <c r="L19" i="1"/>
  <c r="L20" i="1"/>
  <c r="J3" i="1"/>
  <c r="J4" i="1"/>
  <c r="J5" i="1"/>
  <c r="J6" i="1"/>
  <c r="J7" i="1"/>
  <c r="J8" i="1"/>
  <c r="J9" i="1"/>
  <c r="J10" i="1"/>
  <c r="J11" i="1"/>
  <c r="J12" i="1"/>
  <c r="J13" i="1"/>
  <c r="J14" i="1"/>
  <c r="J15" i="1"/>
  <c r="J16" i="1"/>
  <c r="J17" i="1"/>
  <c r="J18" i="1"/>
  <c r="J19" i="1"/>
  <c r="J20" i="1"/>
  <c r="I3" i="1"/>
  <c r="I4" i="1"/>
  <c r="I5" i="1"/>
  <c r="I6" i="1"/>
  <c r="I7" i="1"/>
  <c r="I8" i="1"/>
  <c r="I9" i="1"/>
  <c r="I10" i="1"/>
  <c r="I11" i="1"/>
  <c r="I12" i="1"/>
  <c r="I13" i="1"/>
  <c r="I14" i="1"/>
  <c r="I15" i="1"/>
  <c r="I16" i="1"/>
  <c r="I17" i="1"/>
  <c r="I18" i="1"/>
  <c r="I19" i="1"/>
  <c r="I20" i="1"/>
  <c r="G3" i="1"/>
  <c r="G4" i="1"/>
  <c r="G5" i="1"/>
  <c r="G6" i="1"/>
  <c r="G7" i="1"/>
  <c r="G8" i="1"/>
  <c r="G9" i="1"/>
  <c r="G10" i="1"/>
  <c r="G11" i="1"/>
  <c r="G12" i="1"/>
  <c r="G13" i="1"/>
  <c r="G14" i="1"/>
  <c r="G15" i="1"/>
  <c r="G16" i="1"/>
  <c r="G17" i="1"/>
  <c r="G18" i="1"/>
  <c r="G19" i="1"/>
  <c r="G20" i="1"/>
  <c r="B3" i="1"/>
  <c r="B4" i="1"/>
  <c r="B5" i="1"/>
  <c r="B6" i="1"/>
  <c r="B7" i="1"/>
  <c r="B8" i="1"/>
  <c r="B9" i="1"/>
  <c r="B10" i="1"/>
  <c r="B11" i="1"/>
  <c r="B12" i="1"/>
  <c r="B13" i="1"/>
  <c r="B14" i="1"/>
  <c r="B15" i="1"/>
  <c r="B16" i="1"/>
  <c r="B17" i="1"/>
  <c r="B18" i="1"/>
  <c r="B19" i="1"/>
  <c r="B20"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alcChain>
</file>

<file path=xl/sharedStrings.xml><?xml version="1.0" encoding="utf-8"?>
<sst xmlns="http://schemas.openxmlformats.org/spreadsheetml/2006/main" count="180281" uniqueCount="39124">
  <si>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</si>
  <si>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</si>
  <si>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</si>
  <si>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</si>
  <si>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</si>
  <si>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</si>
  <si>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</si>
  <si>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</si>
  <si>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</si>
  <si>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</si>
  <si>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</si>
  <si>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</si>
  <si>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</si>
  <si>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</si>
  <si>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</si>
  <si>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</si>
  <si>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</si>
  <si>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</si>
  <si>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</si>
  <si>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</si>
  <si>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</si>
  <si>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</si>
  <si>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</si>
  <si>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</si>
  <si>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</si>
  <si>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</si>
  <si>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</si>
  <si>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</si>
  <si>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</si>
  <si>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</si>
  <si>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</si>
  <si>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</si>
  <si>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</si>
  <si>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</si>
  <si>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</si>
  <si>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</si>
  <si>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</si>
  <si>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</si>
  <si>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</si>
  <si>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</si>
  <si>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</si>
  <si>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</si>
  <si>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</si>
  <si>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</si>
  <si>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</si>
  <si>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</si>
  <si>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</si>
  <si>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</si>
  <si>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</si>
  <si>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</si>
  <si>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</si>
  <si>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</si>
  <si>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</si>
  <si>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</si>
  <si>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</si>
  <si>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</si>
  <si>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</si>
  <si>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</si>
  <si>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</si>
  <si>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</si>
  <si>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</si>
  <si>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</si>
  <si>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</si>
  <si>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</si>
  <si>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</si>
  <si>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</si>
  <si>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</si>
  <si>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</si>
  <si>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</si>
  <si>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</si>
  <si>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</si>
  <si>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</si>
  <si>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</si>
  <si>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</si>
  <si>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</si>
  <si>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</si>
  <si>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</si>
  <si>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</si>
  <si>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</si>
  <si>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</si>
  <si>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</si>
  <si>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</si>
  <si>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</si>
  <si>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</si>
  <si>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</si>
  <si>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</si>
  <si>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</si>
  <si>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</si>
  <si>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</si>
  <si>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</si>
  <si>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</si>
  <si>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</si>
  <si>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</si>
  <si>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</si>
  <si>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</si>
  <si>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</si>
  <si>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</si>
  <si>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</si>
  <si>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</si>
  <si>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</si>
  <si>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</si>
  <si>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</si>
  <si>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</si>
  <si>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</si>
  <si>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</si>
  <si>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</si>
  <si>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</si>
  <si>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</si>
  <si>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</si>
  <si>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</si>
  <si>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</si>
  <si>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</si>
  <si>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</si>
  <si>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</si>
  <si>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</si>
  <si>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</si>
  <si>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</si>
  <si>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</si>
  <si>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</si>
  <si>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</si>
  <si>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</si>
  <si>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</si>
  <si>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</si>
  <si>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</si>
  <si>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</si>
  <si>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</si>
  <si>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</si>
  <si>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</si>
  <si>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</si>
  <si>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</si>
  <si>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</si>
  <si>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</si>
  <si>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</si>
  <si>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</si>
  <si>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</si>
  <si>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</si>
  <si>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</si>
  <si>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</si>
  <si>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</si>
  <si>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</si>
  <si>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</si>
  <si>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</si>
  <si>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</si>
  <si>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</si>
  <si>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</si>
  <si>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</si>
  <si>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</si>
  <si>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</si>
  <si>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</si>
  <si>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</si>
  <si>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</si>
  <si>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</si>
  <si>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</si>
  <si>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</si>
  <si>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</si>
  <si>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</si>
  <si>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</si>
  <si>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</si>
  <si>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</si>
  <si>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</si>
  <si>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</si>
  <si>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</si>
  <si>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</si>
  <si>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</si>
  <si>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</si>
  <si>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</si>
  <si>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</si>
  <si>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</si>
  <si>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</si>
  <si>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</si>
  <si>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</si>
  <si>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</si>
  <si>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</si>
  <si>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</si>
  <si>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</si>
  <si>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</si>
  <si>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</si>
  <si>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</si>
  <si>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</si>
  <si>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</si>
  <si>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</si>
  <si>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</si>
  <si>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</si>
  <si>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</si>
  <si>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</si>
  <si>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</si>
  <si>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</si>
  <si>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</si>
  <si>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</si>
  <si>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</si>
  <si>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</si>
  <si>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</si>
  <si>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</si>
  <si>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</si>
  <si>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</si>
  <si>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</si>
  <si>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</si>
  <si>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</si>
  <si>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</si>
  <si>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</si>
  <si>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</si>
  <si>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</si>
  <si>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</si>
  <si>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</si>
  <si>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</si>
  <si>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</si>
  <si>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</si>
  <si>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</si>
  <si>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</si>
  <si>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</si>
  <si>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</si>
  <si>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</si>
  <si>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</si>
  <si>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</si>
  <si>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</si>
  <si>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</si>
  <si>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</si>
  <si>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</si>
  <si>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</si>
  <si>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</si>
  <si>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</si>
  <si>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</si>
  <si>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</si>
  <si>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</si>
  <si>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</si>
  <si>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</si>
  <si>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</si>
  <si>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</si>
  <si>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</si>
  <si>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</si>
  <si>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</si>
  <si>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</si>
  <si>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</si>
  <si>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</si>
  <si>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</si>
  <si>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</si>
  <si>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</si>
  <si>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</si>
  <si>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</si>
  <si>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</si>
  <si>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</si>
  <si>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</si>
  <si>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</si>
  <si>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</si>
  <si>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</si>
  <si>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</si>
  <si>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</si>
  <si>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</si>
  <si>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</si>
  <si>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</si>
  <si>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</si>
  <si>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</si>
  <si>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</si>
  <si>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</si>
  <si>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</si>
  <si>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</si>
  <si>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</si>
  <si>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</si>
  <si>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</si>
  <si>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</si>
  <si>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</si>
  <si>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</si>
  <si>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</si>
  <si>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</si>
  <si>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</si>
  <si>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</si>
  <si>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</si>
  <si>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</si>
  <si>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</si>
  <si>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</si>
  <si>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</si>
  <si>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</si>
  <si>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</si>
  <si>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</si>
  <si>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</si>
  <si>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</si>
  <si>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</si>
  <si>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</si>
  <si>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</si>
  <si>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</si>
  <si>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</si>
  <si>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</si>
  <si>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</si>
  <si>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</si>
  <si>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</si>
  <si>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</si>
  <si>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</si>
  <si>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</si>
  <si>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</si>
  <si>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</si>
  <si>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</si>
  <si>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</si>
  <si>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</si>
  <si>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</si>
  <si>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</si>
  <si>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</si>
  <si>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</si>
  <si>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</si>
  <si>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</si>
  <si>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</si>
  <si>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</si>
  <si>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</si>
  <si>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</si>
  <si>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</si>
  <si>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</si>
  <si>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</si>
  <si>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</si>
  <si>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</si>
  <si>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</si>
  <si>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</si>
  <si>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</si>
  <si>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</si>
  <si>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</si>
  <si>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</si>
  <si>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</si>
  <si>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</si>
  <si>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</si>
  <si>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</si>
  <si>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</si>
  <si>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</si>
  <si>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</si>
  <si>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</si>
  <si>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</si>
  <si>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</si>
  <si>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</si>
  <si>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</si>
  <si>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</si>
  <si>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</si>
  <si>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</si>
  <si>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</si>
  <si>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</si>
  <si>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</si>
  <si>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</si>
  <si>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</si>
  <si>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</si>
  <si>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</si>
  <si>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</si>
  <si>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</si>
  <si>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</si>
  <si>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</si>
  <si>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</si>
  <si>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</si>
  <si>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</si>
  <si>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</si>
  <si>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</si>
  <si>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</si>
  <si>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</si>
  <si>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</si>
  <si>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</si>
  <si>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</si>
  <si>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</si>
  <si>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</si>
  <si>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</si>
  <si>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</si>
  <si>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</si>
  <si>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</si>
  <si>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</si>
  <si>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</si>
  <si>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</si>
  <si>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</si>
  <si>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</si>
  <si>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</si>
  <si>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</si>
  <si>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</si>
  <si>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</si>
  <si>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</si>
  <si>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</si>
  <si>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</si>
  <si>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</si>
  <si>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</si>
  <si>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</si>
  <si>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</si>
  <si>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</si>
  <si>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</si>
  <si>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</si>
  <si>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</si>
  <si>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</si>
  <si>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</si>
  <si>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</si>
  <si>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</si>
  <si>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</si>
  <si>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</si>
  <si>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</si>
  <si>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</si>
  <si>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</si>
  <si>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</si>
  <si>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</si>
  <si>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</si>
  <si>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</si>
  <si>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</si>
  <si>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</si>
  <si>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</si>
  <si>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</si>
  <si>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</si>
  <si>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</si>
  <si>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</si>
  <si>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</si>
  <si>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</si>
  <si>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</si>
  <si>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</si>
  <si>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</si>
  <si>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</si>
  <si>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</si>
  <si>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</si>
  <si>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</si>
  <si>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</si>
  <si>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</si>
  <si>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</si>
  <si>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</si>
  <si>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</si>
  <si>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</si>
  <si>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</si>
  <si>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</si>
  <si>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</si>
  <si>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</si>
  <si>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</si>
  <si>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</si>
  <si>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</si>
  <si>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</si>
  <si>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</si>
  <si>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</si>
  <si>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</si>
  <si>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</si>
  <si>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</si>
  <si>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</si>
  <si>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</si>
  <si>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</si>
  <si>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</si>
  <si>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</si>
  <si>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</si>
  <si>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</si>
  <si>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</si>
  <si>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</si>
  <si>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</si>
  <si>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</si>
  <si>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</si>
  <si>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</si>
  <si>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</si>
  <si>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</si>
  <si>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</si>
  <si>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</si>
  <si>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</si>
  <si>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</si>
  <si>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</si>
  <si>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</si>
  <si>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</si>
  <si>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</si>
  <si>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</si>
  <si>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</si>
  <si>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</si>
  <si>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</si>
  <si>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</si>
  <si>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</si>
  <si>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</si>
  <si>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</si>
  <si>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</si>
  <si>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</si>
  <si>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</si>
  <si>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</si>
  <si>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</si>
  <si>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</si>
  <si>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</si>
  <si>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</si>
  <si>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</si>
  <si>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</si>
  <si>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</si>
  <si>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</si>
  <si>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</si>
  <si>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</si>
  <si>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</si>
  <si>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</si>
  <si>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</si>
  <si>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</si>
  <si>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</si>
  <si>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</si>
  <si>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</si>
  <si>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</si>
  <si>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</si>
  <si>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</si>
  <si>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</si>
  <si>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</si>
  <si>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</si>
  <si>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</si>
  <si>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</si>
  <si>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</si>
  <si>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</si>
  <si>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</si>
  <si>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</si>
  <si>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</si>
  <si>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</si>
  <si>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</si>
  <si>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</si>
  <si>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</si>
  <si>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</si>
  <si>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</si>
  <si>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</si>
  <si>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</si>
  <si>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</si>
  <si>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</si>
  <si>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</si>
  <si>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</si>
  <si>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</si>
  <si>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</si>
  <si>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</si>
  <si>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</si>
  <si>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</si>
  <si>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</si>
  <si>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</si>
  <si>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</si>
  <si>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</si>
  <si>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</si>
  <si>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</si>
  <si>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</si>
  <si>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</si>
  <si>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</si>
  <si>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</si>
  <si>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</si>
  <si>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</si>
  <si>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</si>
  <si>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</si>
  <si>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</si>
  <si>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</si>
  <si>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</si>
  <si>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</si>
  <si>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</si>
  <si>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</si>
  <si>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</si>
  <si>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</si>
  <si>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</si>
  <si>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</si>
  <si>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</si>
  <si>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</si>
  <si>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</si>
  <si>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</si>
  <si>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</si>
  <si>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</si>
  <si>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</si>
  <si>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</si>
  <si>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</si>
  <si>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</si>
  <si>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</si>
  <si>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</si>
  <si>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</si>
  <si>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</si>
  <si>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</si>
  <si>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</si>
  <si>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</si>
  <si>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</si>
  <si>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</si>
  <si>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</si>
  <si>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</si>
  <si>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</si>
  <si>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</si>
  <si>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</si>
  <si>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</si>
  <si>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</si>
  <si>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</si>
  <si>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</si>
  <si>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</si>
  <si>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</si>
  <si>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</si>
  <si>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</si>
  <si>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</si>
  <si>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</si>
  <si>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</si>
  <si>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</si>
  <si>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</si>
  <si>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</si>
  <si>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</si>
  <si>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</si>
  <si>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</si>
  <si>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</si>
  <si>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</si>
  <si>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</si>
  <si>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</si>
  <si>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</si>
  <si>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</si>
  <si>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</si>
  <si>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</si>
  <si>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</si>
  <si>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</si>
  <si>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</si>
  <si>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</si>
  <si>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</si>
  <si>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</si>
  <si>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</si>
  <si>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</si>
  <si>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</si>
  <si>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</si>
  <si>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</si>
  <si>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</si>
  <si>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</si>
  <si>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</si>
  <si>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</si>
  <si>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</si>
  <si>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</si>
  <si>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</si>
  <si>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</si>
  <si>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</si>
  <si>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</si>
  <si>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</si>
  <si>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</si>
  <si>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</si>
  <si>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</si>
  <si>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</si>
  <si>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</si>
  <si>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</si>
  <si>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</si>
  <si>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</si>
  <si>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</si>
  <si>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</si>
  <si>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</si>
  <si>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</si>
  <si>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</si>
  <si>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</si>
  <si>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</si>
  <si>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</si>
  <si>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</si>
  <si>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</si>
  <si>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</si>
  <si>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</si>
  <si>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</si>
  <si>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</si>
  <si>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</si>
  <si>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</si>
  <si>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</si>
  <si>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</si>
  <si>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</si>
  <si>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</si>
  <si>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</si>
  <si>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</si>
  <si>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</si>
  <si>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</si>
  <si>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</si>
  <si>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</si>
  <si>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</si>
  <si>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</si>
  <si>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</si>
  <si>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</si>
  <si>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</si>
  <si>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</si>
  <si>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</si>
  <si>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</si>
  <si>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</si>
  <si>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</si>
  <si>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</si>
  <si>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</si>
  <si>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</si>
  <si>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</si>
  <si>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</si>
  <si>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</si>
  <si>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</si>
  <si>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</si>
  <si>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</si>
  <si>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</si>
  <si>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</si>
  <si>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</si>
  <si>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</si>
  <si>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</si>
  <si>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</si>
  <si>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</si>
  <si>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</si>
  <si>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</si>
  <si>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</si>
  <si>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</si>
  <si>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</si>
  <si>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</si>
  <si>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</si>
  <si>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</si>
  <si>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</si>
  <si>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</si>
  <si>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</si>
  <si>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</si>
  <si>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</si>
  <si>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</si>
  <si>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</si>
  <si>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</si>
  <si>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</si>
  <si>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</si>
  <si>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</si>
  <si>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</si>
  <si>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</si>
  <si>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</si>
  <si>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</si>
  <si>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</si>
  <si>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</si>
  <si>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</si>
  <si>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</si>
  <si>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</si>
  <si>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</si>
  <si>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</si>
  <si>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</si>
  <si>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</si>
  <si>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</si>
  <si>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</si>
  <si>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</si>
  <si>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</si>
  <si>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</si>
  <si>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</si>
  <si>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</si>
  <si>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</si>
  <si>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</si>
  <si>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</si>
  <si>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</si>
  <si>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</si>
  <si>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</si>
  <si>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</si>
  <si>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</si>
  <si>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</si>
  <si>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</si>
  <si>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</si>
  <si>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</si>
  <si>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</si>
  <si>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</si>
  <si>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</si>
  <si>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</si>
  <si>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</si>
  <si>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</si>
  <si>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</si>
  <si>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</si>
  <si>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</si>
  <si>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</si>
  <si>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</si>
  <si>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</si>
  <si>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</si>
  <si>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</si>
  <si>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</si>
  <si>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</si>
  <si>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</si>
  <si>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</si>
  <si>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</si>
  <si>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</si>
  <si>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</si>
  <si>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</si>
  <si>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</si>
  <si>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</si>
  <si>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</si>
  <si>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</si>
  <si>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</si>
  <si>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</si>
  <si>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</si>
  <si>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</si>
  <si>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</si>
  <si>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</si>
  <si>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</si>
  <si>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</si>
  <si>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</si>
  <si>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</si>
  <si>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</si>
  <si>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</si>
  <si>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</si>
  <si>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</si>
  <si>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</si>
  <si>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</si>
  <si>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</si>
  <si>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</si>
  <si>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</si>
  <si>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</si>
  <si>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</si>
  <si>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</si>
  <si>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</si>
  <si>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</si>
  <si>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</si>
  <si>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</si>
  <si>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</si>
  <si>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</si>
  <si>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</si>
  <si>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</si>
  <si>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</si>
  <si>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</si>
  <si>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</si>
  <si>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</si>
  <si>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</si>
  <si>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</si>
  <si>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</si>
  <si>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</si>
  <si>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</si>
  <si>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</si>
  <si>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</si>
  <si>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</si>
  <si>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</si>
  <si>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</si>
  <si>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</si>
  <si>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</si>
  <si>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</si>
  <si>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</si>
  <si>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</si>
  <si>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</si>
  <si>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</si>
  <si>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</si>
  <si>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</si>
  <si>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</si>
  <si>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</si>
  <si>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</si>
  <si>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</si>
  <si>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</si>
  <si>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</si>
  <si>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</si>
  <si>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</si>
  <si>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</si>
  <si>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</si>
  <si>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</si>
  <si>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</si>
  <si>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</si>
  <si>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</si>
  <si>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</si>
  <si>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</si>
  <si>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</si>
  <si>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</si>
  <si>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</si>
  <si>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</si>
  <si>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</si>
  <si>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</si>
  <si>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</si>
  <si>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</si>
  <si>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</si>
  <si>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</si>
  <si>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</si>
  <si>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</si>
  <si>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</si>
  <si>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</si>
  <si>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</si>
  <si>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</si>
  <si>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</si>
  <si>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</si>
  <si>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</si>
  <si>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</si>
  <si>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</si>
  <si>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</si>
  <si>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</si>
  <si>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</si>
  <si>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</si>
  <si>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</si>
  <si>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</si>
  <si>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</si>
  <si>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</si>
  <si>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</si>
  <si>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</si>
  <si>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</si>
  <si>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</si>
  <si>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</si>
  <si>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</si>
  <si>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</si>
  <si>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</si>
  <si>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</si>
  <si>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</si>
  <si>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</si>
  <si>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</si>
  <si>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</si>
  <si>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</si>
  <si>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</si>
  <si>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</si>
  <si>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</si>
  <si>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</si>
  <si>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</si>
  <si>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</si>
  <si>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</si>
  <si>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</si>
  <si>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</si>
  <si>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</si>
  <si>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</si>
  <si>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</si>
  <si>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</si>
  <si>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</si>
  <si>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</si>
  <si>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</si>
  <si>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</si>
  <si>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</si>
  <si>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</si>
  <si>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</si>
  <si>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</si>
  <si>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</si>
  <si>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</si>
  <si>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</si>
  <si>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</si>
  <si>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</si>
  <si>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</si>
  <si>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</si>
  <si>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</si>
  <si>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</si>
  <si>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</si>
  <si>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</si>
  <si>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</si>
  <si>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</si>
  <si>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</si>
  <si>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</si>
  <si>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</si>
  <si>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</si>
  <si>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</si>
  <si>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</si>
  <si>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</si>
  <si>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</si>
  <si>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</si>
  <si>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</si>
  <si>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</si>
  <si>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</si>
  <si>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</si>
  <si>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</si>
  <si>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</si>
  <si>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</si>
  <si>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</si>
  <si>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</si>
  <si>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</si>
  <si>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</si>
  <si>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</si>
  <si>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</si>
  <si>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</si>
  <si>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</si>
  <si>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</si>
  <si>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</si>
  <si>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</si>
  <si>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</si>
  <si>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</si>
  <si>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</si>
  <si>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</si>
  <si>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</si>
  <si>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</si>
  <si>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</si>
  <si>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</si>
  <si>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</si>
  <si>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</si>
  <si>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</si>
  <si>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</si>
  <si>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</si>
  <si>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</si>
  <si>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</si>
  <si>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</si>
  <si>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</si>
  <si>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</si>
  <si>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</si>
  <si>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</si>
  <si>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</si>
  <si>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</si>
  <si>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</si>
  <si>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</si>
  <si>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</si>
  <si>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</si>
  <si>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</si>
  <si>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</si>
  <si>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</si>
  <si>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</si>
  <si>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</si>
  <si>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</si>
  <si>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</si>
  <si>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</si>
  <si>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</si>
  <si>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</si>
  <si>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</si>
  <si>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</si>
  <si>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</si>
  <si>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</si>
  <si>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</si>
  <si>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</si>
  <si>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</si>
  <si>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</si>
  <si>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</si>
  <si>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</si>
  <si>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</si>
  <si>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</si>
  <si>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</si>
  <si>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</si>
  <si>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</si>
  <si>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</si>
  <si>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</si>
  <si>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</si>
  <si>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</si>
  <si>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</si>
  <si>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</si>
  <si>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</si>
  <si>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</si>
  <si>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</si>
  <si>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</si>
  <si>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</si>
  <si>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</si>
  <si>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</si>
  <si>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</si>
  <si>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</si>
  <si>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</si>
  <si>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</si>
  <si>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</si>
  <si>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</si>
  <si>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</si>
  <si>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</si>
  <si>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</si>
  <si>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</si>
  <si>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</si>
  <si>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</si>
  <si>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</si>
  <si>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</si>
  <si>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</si>
  <si>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</si>
  <si>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</si>
  <si>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</si>
  <si>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</si>
  <si>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</si>
  <si>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</si>
  <si>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</si>
  <si>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</si>
  <si>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</si>
  <si>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</si>
  <si>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</si>
  <si>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</si>
  <si>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</si>
  <si>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</si>
  <si>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</si>
  <si>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</si>
  <si>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</si>
  <si>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</si>
  <si>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</si>
  <si>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</si>
  <si>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</si>
  <si>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</si>
  <si>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</si>
  <si>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</si>
  <si>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</si>
  <si>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</si>
  <si>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</si>
  <si>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</si>
  <si>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</si>
  <si>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</si>
  <si>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</si>
  <si>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</si>
  <si>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</si>
  <si>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</si>
  <si>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</si>
  <si>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</si>
  <si>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</si>
  <si>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</si>
  <si>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</si>
  <si>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</si>
  <si>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</si>
  <si>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</si>
  <si>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</si>
  <si>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</si>
  <si>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</si>
  <si>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</si>
  <si>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</si>
  <si>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</si>
  <si>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</si>
  <si>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</si>
  <si>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</si>
  <si>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</si>
  <si>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</si>
  <si>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</si>
  <si>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</si>
  <si>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</si>
  <si>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</si>
  <si>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</si>
  <si>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</si>
  <si>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</si>
  <si>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</si>
  <si>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</si>
  <si>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</si>
  <si>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</si>
  <si>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</si>
  <si>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</si>
  <si>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</si>
  <si>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</si>
  <si>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</si>
  <si>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</si>
  <si>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</si>
  <si>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</si>
  <si>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</si>
  <si>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</si>
  <si>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</si>
  <si>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</si>
  <si>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</si>
  <si>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</si>
  <si>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</si>
  <si>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</si>
  <si>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</si>
  <si>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</si>
  <si>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</si>
  <si>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</si>
  <si>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</si>
  <si>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</si>
  <si>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</si>
  <si>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</si>
  <si>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</si>
  <si>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</si>
  <si>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</si>
  <si>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</si>
  <si>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</si>
  <si>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</si>
  <si>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</si>
  <si>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</si>
  <si>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</si>
  <si>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</si>
  <si>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</si>
  <si>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</si>
  <si>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</si>
  <si>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</si>
  <si>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</si>
  <si>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</si>
  <si>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</si>
  <si>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</si>
  <si>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</si>
  <si>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</si>
  <si>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</si>
  <si>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</si>
  <si>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</si>
  <si>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</si>
  <si>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</si>
  <si>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</si>
  <si>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</si>
  <si>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</si>
  <si>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</si>
  <si>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</si>
  <si>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</si>
  <si>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</si>
  <si>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</si>
  <si>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</si>
  <si>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</si>
  <si>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</si>
  <si>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</si>
  <si>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</si>
  <si>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</si>
  <si>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</si>
  <si>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</si>
  <si>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</si>
  <si>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</si>
  <si>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</si>
  <si>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</si>
  <si>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</si>
  <si>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</si>
  <si>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</si>
  <si>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</si>
  <si>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</si>
  <si>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</si>
  <si>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</si>
  <si>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</si>
  <si>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</si>
  <si>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</si>
  <si>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</si>
  <si>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</si>
  <si>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</si>
  <si>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</si>
  <si>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</si>
  <si>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</si>
  <si>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</si>
  <si>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</si>
  <si>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</si>
  <si>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</si>
  <si>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</si>
  <si>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</si>
  <si>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</si>
  <si>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</si>
  <si>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</si>
  <si>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</si>
  <si>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</si>
  <si>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</si>
  <si>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</si>
  <si>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</si>
  <si>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</si>
  <si>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</si>
  <si>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</si>
  <si>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</si>
  <si>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</si>
  <si>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</si>
  <si>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</si>
  <si>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</si>
  <si>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</si>
  <si>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</si>
  <si>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</si>
  <si>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</si>
  <si>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</si>
  <si>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</si>
  <si>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</si>
  <si>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</si>
  <si>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</si>
  <si>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</si>
  <si>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</si>
  <si>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</si>
  <si>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</si>
  <si>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</si>
  <si>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</si>
  <si>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</si>
  <si>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</si>
  <si>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</si>
  <si>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</si>
  <si>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</si>
  <si>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</si>
  <si>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</si>
  <si>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</si>
  <si>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</si>
  <si>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</si>
  <si>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</si>
  <si>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</si>
  <si>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</si>
  <si>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</si>
  <si>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</si>
  <si>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</si>
  <si>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</si>
  <si>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</si>
  <si>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</si>
  <si>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</si>
  <si>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</si>
  <si>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</si>
  <si>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</si>
  <si>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</si>
  <si>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</si>
  <si>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</si>
  <si>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</si>
  <si>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</si>
  <si>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</si>
  <si>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</si>
  <si>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</si>
  <si>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</si>
  <si>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</si>
  <si>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</si>
  <si>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</si>
  <si>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</si>
  <si>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</si>
  <si>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</si>
  <si>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</si>
  <si>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</si>
  <si>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</si>
  <si>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</si>
  <si>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</si>
  <si>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</si>
  <si>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</si>
  <si>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</si>
  <si>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</si>
  <si>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</si>
  <si>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</si>
  <si>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</si>
  <si>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</si>
  <si>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</si>
  <si>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</si>
  <si>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</si>
  <si>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</si>
  <si>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</si>
  <si>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</si>
  <si>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</si>
  <si>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</si>
  <si>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</si>
  <si>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</si>
  <si>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</si>
  <si>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</si>
  <si>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</si>
  <si>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</si>
  <si>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</si>
  <si>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</si>
  <si>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</si>
  <si>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</si>
  <si>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</si>
  <si>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</si>
  <si>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</si>
  <si>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</si>
  <si>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</si>
  <si>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</si>
  <si>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</si>
  <si>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</si>
  <si>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</si>
  <si>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</si>
  <si>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</si>
  <si>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</si>
  <si>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</si>
  <si>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</si>
  <si>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</si>
  <si>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</si>
  <si>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</si>
  <si>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</si>
  <si>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</si>
  <si>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</si>
  <si>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</si>
  <si>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</si>
  <si>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</si>
  <si>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</si>
  <si>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</si>
  <si>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</si>
  <si>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</si>
  <si>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</si>
  <si>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</si>
  <si>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</si>
  <si>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</si>
  <si>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</si>
  <si>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</si>
  <si>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</si>
  <si>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</si>
  <si>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</si>
  <si>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</si>
  <si>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</si>
  <si>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</si>
  <si>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</si>
  <si>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</si>
  <si>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</si>
  <si>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</si>
  <si>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</si>
  <si>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</si>
  <si>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</si>
  <si>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</si>
  <si>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</si>
  <si>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</si>
  <si>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</si>
  <si>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</si>
  <si>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</si>
  <si>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</si>
  <si>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</si>
  <si>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</si>
  <si>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</si>
  <si>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</si>
  <si>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</si>
  <si>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</si>
  <si>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</si>
  <si>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</si>
  <si>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</si>
  <si>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</si>
  <si>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</si>
  <si>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</si>
  <si>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</si>
  <si>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</si>
  <si>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</si>
  <si>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</si>
  <si>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</si>
  <si>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</si>
  <si>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</si>
  <si>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</si>
  <si>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</si>
  <si>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</si>
  <si>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</si>
  <si>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</si>
  <si>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</si>
  <si>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</si>
  <si>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</si>
  <si>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</si>
  <si>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</si>
  <si>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</si>
  <si>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</si>
  <si>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</si>
  <si>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</si>
  <si>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</si>
  <si>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</si>
  <si>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</si>
  <si>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</si>
  <si>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</si>
  <si>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</si>
  <si>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</si>
  <si>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</si>
  <si>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</si>
  <si>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</si>
  <si>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</si>
  <si>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</si>
  <si>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</si>
  <si>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</si>
  <si>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</si>
  <si>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</si>
  <si>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</si>
  <si>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</si>
  <si>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</si>
  <si>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</si>
  <si>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</si>
  <si>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</si>
  <si>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</si>
  <si>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</si>
  <si>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</si>
  <si>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</si>
  <si>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</si>
  <si>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</si>
  <si>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</si>
  <si>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</si>
  <si>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</si>
  <si>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</si>
  <si>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</si>
  <si>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</si>
  <si>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</si>
  <si>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</si>
  <si>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</si>
  <si>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</si>
  <si>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</si>
  <si>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</si>
  <si>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</si>
  <si>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</si>
  <si>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</si>
  <si>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</si>
  <si>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</si>
  <si>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</si>
  <si>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</si>
  <si>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</si>
  <si>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</si>
  <si>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</si>
  <si>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</si>
  <si>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</si>
  <si>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</si>
  <si>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</si>
  <si>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</si>
  <si>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</si>
  <si>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</si>
  <si>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</si>
  <si>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</si>
  <si>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</si>
  <si>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</si>
  <si>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</si>
  <si>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</si>
  <si>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</si>
  <si>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</si>
  <si>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</si>
  <si>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</si>
  <si>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</si>
  <si>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</si>
  <si>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</si>
  <si>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</si>
  <si>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</si>
  <si>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</si>
  <si>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</si>
  <si>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</si>
  <si>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</si>
  <si>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</si>
  <si>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</si>
  <si>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</si>
  <si>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</si>
  <si>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</si>
  <si>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</si>
  <si>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</si>
  <si>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</si>
  <si>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</si>
  <si>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</si>
  <si>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</si>
  <si>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</si>
  <si>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</si>
  <si>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</si>
  <si>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</si>
  <si>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</si>
  <si>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</si>
  <si>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</si>
  <si>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</si>
  <si>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</si>
  <si>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</si>
  <si>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</si>
  <si>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</si>
  <si>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</si>
  <si>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</si>
  <si>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</si>
  <si>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</si>
  <si>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</si>
  <si>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</si>
  <si>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</si>
  <si>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</si>
  <si>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</si>
  <si>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</si>
  <si>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</si>
  <si>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</si>
  <si>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</si>
  <si>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</si>
  <si>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</si>
  <si>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</si>
  <si>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</si>
  <si>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</si>
  <si>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</si>
  <si>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</si>
  <si>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</si>
  <si>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</si>
  <si>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</si>
  <si>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</si>
  <si>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</si>
  <si>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</si>
  <si>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</si>
  <si>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</si>
  <si>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</si>
  <si>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</si>
  <si>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</si>
  <si>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</si>
  <si>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</si>
  <si>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</si>
  <si>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</si>
  <si>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</si>
  <si>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</si>
  <si>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</si>
  <si>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</si>
  <si>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</si>
  <si>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</si>
  <si>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</si>
  <si>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</si>
  <si>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</si>
  <si>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</si>
  <si>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</si>
  <si>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</si>
  <si>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</si>
  <si>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</si>
  <si>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</si>
  <si>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</si>
  <si>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</si>
  <si>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</si>
  <si>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</si>
  <si>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</si>
  <si>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</si>
  <si>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</si>
  <si>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</si>
  <si>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</si>
  <si>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</si>
  <si>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</si>
  <si>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</si>
  <si>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</si>
  <si>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</si>
  <si>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</si>
  <si>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</si>
  <si>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</si>
  <si>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</si>
  <si>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</si>
  <si>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</si>
  <si>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</si>
  <si>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</si>
  <si>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</si>
  <si>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</si>
  <si>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</si>
  <si>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</si>
  <si>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</si>
  <si>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</si>
  <si>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</si>
  <si>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</si>
  <si>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</si>
  <si>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</si>
  <si>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</si>
  <si>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</si>
  <si>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</si>
  <si>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</si>
  <si>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</si>
  <si>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</si>
  <si>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</si>
  <si>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</si>
  <si>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</si>
  <si>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</si>
  <si>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</si>
  <si>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</si>
  <si>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</si>
  <si>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</si>
  <si>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</si>
  <si>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</si>
  <si>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</si>
  <si>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</si>
  <si>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</si>
  <si>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</si>
  <si>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</si>
  <si>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</si>
  <si>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</si>
  <si>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</si>
  <si>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</si>
  <si>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</si>
  <si>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</si>
  <si>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</si>
  <si>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</si>
  <si>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</si>
  <si>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</si>
  <si>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</si>
  <si>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</si>
  <si>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</si>
  <si>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</si>
  <si>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</si>
  <si>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</si>
  <si>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</si>
  <si>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</si>
  <si>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</si>
  <si>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</si>
  <si>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</si>
  <si>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</si>
  <si>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</si>
  <si>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</si>
  <si>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</si>
  <si>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</si>
  <si>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</si>
  <si>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</si>
  <si>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</si>
  <si>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</si>
  <si>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</si>
  <si>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</si>
  <si>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</si>
  <si>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</si>
  <si>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</si>
  <si>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</si>
  <si>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</si>
  <si>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</si>
  <si>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</si>
  <si>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</si>
  <si>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</si>
  <si>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</si>
  <si>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</si>
  <si>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</si>
  <si>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</si>
  <si>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</si>
  <si>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</si>
  <si>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</si>
  <si>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</si>
  <si>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</si>
  <si>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</si>
  <si>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</si>
  <si>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</si>
  <si>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</si>
  <si>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</si>
  <si>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</si>
  <si>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</si>
  <si>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</si>
  <si>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</si>
  <si>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</si>
  <si>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</si>
  <si>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</si>
  <si>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</si>
  <si>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</si>
  <si>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</si>
  <si>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</si>
  <si>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</si>
  <si>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</si>
  <si>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</si>
  <si>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</si>
  <si>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</si>
  <si>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</si>
  <si>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</si>
  <si>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</si>
  <si>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</si>
  <si>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</si>
  <si>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</si>
  <si>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</si>
  <si>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</si>
  <si>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</si>
  <si>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</si>
  <si>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</si>
  <si>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</si>
  <si>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</si>
  <si>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</si>
  <si>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</si>
  <si>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</si>
  <si>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</si>
  <si>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</si>
  <si>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</si>
  <si>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</si>
  <si>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</si>
  <si>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</si>
  <si>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</si>
  <si>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</si>
  <si>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</si>
  <si>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</si>
  <si>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</si>
  <si>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</si>
  <si>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</si>
  <si>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</si>
  <si>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</si>
  <si>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</si>
  <si>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</si>
  <si>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</si>
  <si>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</si>
  <si>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</si>
  <si>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</si>
  <si>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</si>
  <si>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</si>
  <si>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</si>
  <si>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</si>
  <si>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</si>
  <si>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</si>
  <si>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</si>
  <si>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</si>
  <si>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</si>
  <si>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</si>
  <si>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</si>
  <si>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</si>
  <si>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</si>
  <si>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</si>
  <si>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</si>
  <si>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</si>
  <si>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</si>
  <si>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</si>
  <si>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</si>
  <si>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</si>
  <si>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</si>
  <si>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</si>
  <si>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</si>
  <si>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</si>
  <si>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</si>
  <si>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</si>
  <si>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</si>
  <si>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</si>
  <si>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</si>
  <si>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</si>
  <si>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</si>
  <si>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</si>
  <si>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</si>
  <si>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</si>
  <si>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</si>
  <si>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</si>
  <si>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</si>
  <si>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</si>
  <si>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</si>
  <si>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</si>
  <si>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</si>
  <si>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</si>
  <si>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</si>
  <si>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</si>
  <si>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</si>
  <si>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</si>
  <si>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</si>
  <si>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</si>
  <si>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</si>
  <si>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</si>
  <si>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</si>
  <si>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</si>
  <si>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</si>
  <si>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</si>
  <si>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</si>
  <si>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</si>
  <si>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</si>
  <si>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</si>
  <si>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</si>
  <si>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</si>
  <si>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</si>
  <si>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</si>
  <si>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</si>
  <si>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</si>
  <si>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</si>
  <si>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</si>
  <si>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</si>
  <si>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</si>
  <si>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</si>
  <si>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</si>
  <si>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</si>
  <si>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</si>
  <si>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</si>
  <si>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</si>
  <si>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</si>
  <si>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</si>
  <si>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</si>
  <si>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</si>
  <si>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</si>
  <si>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</si>
  <si>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</si>
  <si>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</si>
  <si>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</si>
  <si>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</si>
  <si>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</si>
  <si>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</si>
  <si>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</si>
  <si>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</si>
  <si>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</si>
  <si>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</si>
  <si>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</si>
  <si>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</si>
  <si>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</si>
  <si>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</si>
  <si>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</si>
  <si>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</si>
  <si>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</si>
  <si>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</si>
  <si>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</si>
  <si>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</si>
  <si>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</si>
  <si>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</si>
  <si>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</si>
  <si>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</si>
  <si>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</si>
  <si>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</si>
  <si>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</si>
  <si>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</si>
  <si>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</si>
  <si>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</si>
  <si>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</si>
  <si>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</si>
  <si>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</si>
  <si>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</si>
  <si>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</si>
  <si>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</si>
  <si>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</si>
  <si>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</si>
  <si>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</si>
  <si>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</si>
  <si>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</si>
  <si>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</si>
  <si>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</si>
  <si>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</si>
  <si>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</si>
  <si>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</si>
  <si>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</si>
  <si>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</si>
  <si>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</si>
  <si>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</si>
  <si>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</si>
  <si>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</si>
  <si>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</si>
  <si>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</si>
  <si>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</si>
  <si>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</si>
  <si>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</si>
  <si>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</si>
  <si>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</si>
  <si>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</si>
  <si>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</si>
  <si>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</si>
  <si>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</si>
  <si>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</si>
  <si>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</si>
  <si>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</si>
  <si>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</si>
  <si>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</si>
  <si>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</si>
  <si>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</si>
  <si>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</si>
  <si>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</si>
  <si>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</si>
  <si>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</si>
  <si>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</si>
  <si>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</si>
  <si>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</si>
  <si>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</si>
  <si>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</si>
  <si>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</si>
  <si>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</si>
  <si>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</si>
  <si>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</si>
  <si>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</si>
  <si>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</si>
  <si>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</si>
  <si>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</si>
  <si>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</si>
  <si>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</si>
  <si>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</si>
  <si>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</si>
  <si>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</si>
  <si>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</si>
  <si>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</si>
  <si>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</si>
  <si>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</si>
  <si>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</si>
  <si>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</si>
  <si>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</si>
  <si>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</si>
  <si>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</si>
  <si>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</si>
  <si>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</si>
  <si>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</si>
  <si>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</si>
  <si>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</si>
  <si>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</si>
  <si>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</si>
  <si>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</si>
  <si>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</si>
  <si>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</si>
  <si>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</si>
  <si>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</si>
  <si>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</si>
  <si>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</si>
  <si>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</si>
  <si>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</si>
  <si>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</si>
  <si>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</si>
  <si>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</si>
  <si>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</si>
  <si>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</si>
  <si>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</si>
  <si>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</si>
  <si>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</si>
  <si>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</si>
  <si>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</si>
  <si>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</si>
  <si>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</si>
  <si>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</si>
  <si>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</si>
  <si>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</si>
  <si>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</si>
  <si>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</si>
  <si>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</si>
  <si>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</si>
  <si>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</si>
  <si>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</si>
  <si>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</si>
  <si>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</si>
  <si>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</si>
  <si>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</si>
  <si>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</si>
  <si>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</si>
  <si>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</si>
  <si>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</si>
  <si>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</si>
  <si>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</si>
  <si>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</si>
  <si>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</si>
  <si>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</si>
  <si>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</si>
  <si>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</si>
  <si>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</si>
  <si>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</si>
  <si>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</si>
  <si>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</si>
  <si>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</si>
  <si>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</si>
  <si>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</si>
  <si>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</si>
  <si>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</si>
  <si>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</si>
  <si>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</si>
  <si>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</si>
  <si>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</si>
  <si>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</si>
  <si>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</si>
  <si>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</si>
  <si>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</si>
  <si>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</si>
  <si>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</si>
  <si>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</si>
  <si>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</si>
  <si>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</si>
  <si>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</si>
  <si>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</si>
  <si>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</si>
  <si>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</si>
  <si>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</si>
  <si>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</si>
  <si>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</si>
  <si>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</si>
  <si>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</si>
  <si>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</si>
  <si>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</si>
  <si>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</si>
  <si>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</si>
  <si>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</si>
  <si>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</si>
  <si>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</si>
  <si>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</si>
  <si>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</si>
  <si>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</si>
  <si>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</si>
  <si>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</si>
  <si>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</si>
  <si>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</si>
  <si>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</si>
  <si>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</si>
  <si>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</si>
  <si>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</si>
  <si>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</si>
  <si>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</si>
  <si>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</si>
  <si>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</si>
  <si>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</si>
  <si>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</si>
  <si>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</si>
  <si>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</si>
  <si>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</si>
  <si>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</si>
  <si>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</si>
  <si>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</si>
  <si>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</si>
  <si>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</si>
  <si>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</si>
  <si>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</si>
  <si>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</si>
  <si>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</si>
  <si>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</si>
  <si>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</si>
  <si>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</si>
  <si>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</si>
  <si>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</si>
  <si>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</si>
  <si>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</si>
  <si>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</si>
  <si>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</si>
  <si>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</si>
  <si>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</si>
  <si>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</si>
  <si>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</si>
  <si>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</si>
  <si>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</si>
  <si>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</si>
  <si>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</si>
  <si>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</si>
  <si>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</si>
  <si>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</si>
  <si>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</si>
  <si>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</si>
  <si>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</si>
  <si>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</si>
  <si>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</si>
  <si>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</si>
  <si>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</si>
  <si>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</si>
  <si>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</si>
  <si>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</si>
  <si>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</si>
  <si>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</si>
  <si>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</si>
  <si>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</si>
  <si>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</si>
  <si>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</si>
  <si>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</si>
  <si>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</si>
  <si>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</si>
  <si>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</si>
  <si>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</si>
  <si>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</si>
  <si>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</si>
  <si>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</si>
  <si>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</si>
  <si>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</si>
  <si>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</si>
  <si>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</si>
  <si>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</si>
  <si>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</si>
  <si>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</si>
  <si>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</si>
  <si>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</si>
  <si>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</si>
  <si>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</si>
  <si>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</si>
  <si>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</si>
  <si>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</si>
  <si>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</si>
  <si>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</si>
  <si>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</si>
  <si>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</si>
  <si>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</si>
  <si>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</si>
  <si>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</si>
  <si>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</si>
  <si>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</si>
  <si>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</si>
  <si>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</si>
  <si>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</si>
  <si>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</si>
  <si>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</si>
  <si>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</si>
  <si>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</si>
  <si>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</si>
  <si>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</si>
  <si>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</si>
  <si>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</si>
  <si>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</si>
  <si>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</si>
  <si>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</si>
  <si>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</si>
  <si>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</si>
  <si>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</si>
  <si>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</si>
  <si>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</si>
  <si>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</si>
  <si>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</si>
  <si>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</si>
  <si>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</si>
  <si>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</si>
  <si>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</si>
  <si>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</si>
  <si>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</si>
  <si>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</si>
  <si>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</si>
  <si>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</si>
  <si>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</si>
  <si>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</si>
  <si>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</si>
  <si>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</si>
  <si>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</si>
  <si>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</si>
  <si>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</si>
  <si>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</si>
  <si>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</si>
  <si>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</si>
  <si>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</si>
  <si>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</si>
  <si>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</si>
  <si>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</si>
  <si>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</si>
  <si>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</si>
  <si>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</si>
  <si>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</si>
  <si>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</si>
  <si>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</si>
  <si>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</si>
  <si>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</si>
  <si>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</si>
  <si>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</si>
  <si>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</si>
  <si>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</si>
  <si>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</si>
  <si>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</si>
  <si>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</si>
  <si>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</si>
  <si>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</si>
  <si>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</si>
  <si>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</si>
  <si>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</si>
  <si>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</si>
  <si>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</si>
  <si>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</si>
  <si>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</si>
  <si>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</si>
  <si>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</si>
  <si>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</si>
  <si>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</si>
  <si>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</si>
  <si>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</si>
  <si>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</si>
  <si>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</si>
  <si>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</si>
  <si>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</si>
  <si>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</si>
  <si>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</si>
  <si>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</si>
  <si>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</si>
  <si>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</si>
  <si>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</si>
  <si>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</si>
  <si>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</si>
  <si>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</si>
  <si>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</si>
  <si>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</si>
  <si>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</si>
  <si>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</si>
  <si>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</si>
  <si>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</si>
  <si>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</si>
  <si>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</si>
  <si>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</si>
  <si>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</si>
  <si>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</si>
  <si>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</si>
  <si>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</si>
  <si>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</si>
  <si>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</si>
  <si>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</si>
  <si>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</si>
  <si>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</si>
  <si>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</si>
  <si>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</si>
  <si>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</si>
  <si>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</si>
  <si>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</si>
  <si>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</si>
  <si>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</si>
  <si>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</si>
  <si>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</si>
  <si>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</si>
  <si>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</si>
  <si>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</si>
  <si>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</si>
  <si>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</si>
  <si>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</si>
  <si>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</si>
  <si>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</si>
  <si>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</si>
  <si>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</si>
  <si>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</si>
  <si>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</si>
  <si>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</si>
  <si>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</si>
  <si>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</si>
  <si>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</si>
  <si>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</si>
  <si>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</si>
  <si>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</si>
  <si>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</si>
  <si>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</si>
  <si>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</si>
  <si>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</si>
  <si>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</si>
  <si>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</si>
  <si>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</si>
  <si>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</si>
  <si>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</si>
  <si>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</si>
  <si>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</si>
  <si>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</si>
  <si>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</si>
  <si>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</si>
  <si>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</si>
  <si>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</si>
  <si>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</si>
  <si>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</si>
  <si>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</si>
  <si>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</si>
  <si>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</si>
  <si>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</si>
  <si>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</si>
  <si>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</si>
  <si>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</si>
  <si>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</si>
  <si>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</si>
  <si>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</si>
  <si>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</si>
  <si>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</si>
  <si>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</si>
  <si>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</si>
  <si>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</si>
  <si>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</si>
  <si>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</si>
  <si>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</si>
  <si>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</si>
  <si>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</si>
  <si>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</si>
  <si>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</si>
  <si>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</si>
  <si>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</si>
  <si>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</si>
  <si>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</si>
  <si>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</si>
  <si>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</si>
  <si>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</si>
  <si>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</si>
  <si>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</si>
  <si>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</si>
  <si>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</si>
  <si>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</si>
  <si>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</si>
  <si>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</si>
  <si>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</si>
  <si>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</si>
  <si>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</si>
  <si>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</si>
  <si>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</si>
  <si>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</si>
  <si>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</si>
  <si>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</si>
  <si>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</si>
  <si>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</si>
  <si>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</si>
  <si>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</si>
  <si>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</si>
  <si>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</si>
  <si>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</si>
  <si>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</si>
  <si>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</si>
  <si>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</si>
  <si>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</si>
  <si>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</si>
  <si>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</si>
  <si>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</si>
  <si>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</si>
  <si>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</si>
  <si>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</si>
  <si>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</si>
  <si>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</si>
  <si>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</si>
  <si>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</si>
  <si>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</si>
  <si>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</si>
  <si>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</si>
  <si>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</si>
  <si>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</si>
  <si>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</si>
  <si>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</si>
  <si>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</si>
  <si>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</si>
  <si>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</si>
  <si>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</si>
  <si>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</si>
  <si>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</si>
  <si>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</si>
  <si>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</si>
  <si>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</si>
  <si>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</si>
  <si>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</si>
  <si>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</si>
  <si>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</si>
  <si>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</si>
  <si>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</si>
  <si>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</si>
  <si>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</si>
  <si>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</si>
  <si>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</si>
  <si>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</si>
  <si>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</si>
  <si>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</si>
  <si>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</si>
  <si>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</si>
  <si>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</si>
  <si>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</si>
  <si>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</si>
  <si>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</si>
  <si>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</si>
  <si>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</si>
  <si>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</si>
  <si>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</si>
  <si>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</si>
  <si>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</si>
  <si>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</si>
  <si>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</si>
  <si>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</si>
  <si>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</si>
  <si>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</si>
  <si>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</si>
  <si>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</si>
  <si>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</si>
  <si>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</si>
  <si>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</si>
  <si>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</si>
  <si>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</si>
  <si>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</si>
  <si>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</si>
  <si>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</si>
  <si>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</si>
  <si>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</si>
  <si>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</si>
  <si>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</si>
  <si>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</si>
  <si>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</si>
  <si>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</si>
  <si>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</si>
  <si>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</si>
  <si>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</si>
  <si>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</si>
  <si>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</si>
  <si>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</si>
  <si>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</si>
  <si>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</si>
  <si>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</si>
  <si>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</si>
  <si>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</si>
  <si>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</si>
  <si>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</si>
  <si>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</si>
  <si>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</si>
  <si>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</si>
  <si>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</si>
  <si>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</si>
  <si>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</si>
  <si>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</si>
  <si>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</si>
  <si>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</si>
  <si>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</si>
  <si>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</si>
  <si>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</si>
  <si>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</si>
  <si>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</si>
  <si>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</si>
  <si>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</si>
  <si>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</si>
  <si>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</si>
  <si>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</si>
  <si>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</si>
  <si>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</si>
  <si>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</si>
  <si>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</si>
  <si>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</si>
  <si>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</si>
  <si>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</si>
  <si>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</si>
  <si>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</si>
  <si>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</si>
  <si>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</si>
  <si>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</si>
  <si>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</si>
  <si>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</si>
  <si>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</si>
  <si>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</si>
  <si>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</si>
  <si>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</si>
  <si>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</si>
  <si>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</si>
  <si>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</si>
  <si>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</si>
  <si>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</si>
  <si>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</si>
  <si>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</si>
  <si>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</si>
  <si>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</si>
  <si>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</si>
  <si>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</si>
  <si>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</si>
  <si>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</si>
  <si>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</si>
  <si>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</si>
  <si>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</si>
  <si>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</si>
  <si>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</si>
  <si>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</si>
  <si>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</si>
  <si>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</si>
  <si>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</si>
  <si>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</si>
  <si>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</si>
  <si>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</si>
  <si>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</si>
  <si>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</si>
  <si>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</si>
  <si>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</si>
  <si>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</si>
  <si>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</si>
  <si>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</si>
  <si>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</si>
  <si>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</si>
  <si>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</si>
  <si>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</si>
  <si>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</si>
  <si>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</si>
  <si>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</si>
  <si>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</si>
  <si>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</si>
  <si>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</si>
  <si>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</si>
  <si>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</si>
  <si>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</si>
  <si>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</si>
  <si>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</si>
  <si>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</si>
  <si>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</si>
  <si>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</si>
  <si>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</si>
  <si>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</si>
  <si>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</si>
  <si>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</si>
  <si>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</si>
  <si>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</si>
  <si>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</si>
  <si>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</si>
  <si>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</si>
  <si>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</si>
  <si>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</si>
  <si>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</si>
  <si>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</si>
  <si>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</si>
  <si>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</si>
  <si>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</si>
  <si>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</si>
  <si>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</si>
  <si>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</si>
  <si>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</si>
  <si>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</si>
  <si>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</si>
  <si>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</si>
  <si>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</si>
  <si>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</si>
  <si>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</si>
  <si>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</si>
  <si>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</si>
  <si>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</si>
  <si>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</si>
  <si>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</si>
  <si>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</si>
  <si>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</si>
  <si>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</si>
  <si>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</si>
  <si>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</si>
  <si>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</si>
  <si>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</si>
  <si>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</si>
  <si>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</si>
  <si>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</si>
  <si>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</si>
  <si>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</si>
  <si>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</si>
  <si>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</si>
  <si>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</si>
  <si>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</si>
  <si>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</si>
  <si>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</si>
  <si>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</si>
  <si>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</si>
  <si>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</si>
  <si>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</si>
  <si>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</si>
  <si>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</si>
  <si>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</si>
  <si>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</si>
  <si>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</si>
  <si>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</si>
  <si>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</si>
  <si>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</si>
  <si>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</si>
  <si>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</si>
  <si>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</si>
  <si>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</si>
  <si>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</si>
  <si>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</si>
  <si>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</si>
  <si>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</si>
  <si>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</si>
  <si>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</si>
  <si>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</si>
  <si>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</si>
  <si>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</si>
  <si>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</si>
  <si>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</si>
  <si>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</si>
  <si>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</si>
  <si>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</si>
  <si>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</si>
  <si>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</si>
  <si>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</si>
  <si>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</si>
  <si>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</si>
  <si>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</si>
  <si>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</si>
  <si>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</si>
  <si>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</si>
  <si>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</si>
  <si>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</si>
  <si>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</si>
  <si>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</si>
  <si>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</si>
  <si>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</si>
  <si>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</si>
  <si>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</si>
  <si>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</si>
  <si>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</si>
  <si>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</si>
  <si>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</si>
  <si>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</si>
  <si>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</si>
  <si>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</si>
  <si>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</si>
  <si>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</si>
  <si>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</si>
  <si>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</si>
  <si>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</si>
  <si>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</si>
  <si>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</si>
  <si>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</si>
  <si>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</si>
  <si>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</si>
  <si>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</si>
  <si>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</si>
  <si>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</si>
  <si>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</si>
  <si>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</si>
  <si>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</si>
  <si>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</si>
  <si>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</si>
  <si>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</si>
  <si>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</si>
  <si>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</si>
  <si>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</si>
  <si>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</si>
  <si>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</si>
  <si>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</si>
  <si>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</si>
  <si>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</si>
  <si>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</si>
  <si>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</si>
  <si>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</si>
  <si>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</si>
  <si>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</si>
  <si>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</si>
  <si>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</si>
  <si>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</si>
  <si>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</si>
  <si>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</si>
  <si>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</si>
  <si>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</si>
  <si>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</si>
  <si>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</si>
  <si>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</si>
  <si>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</si>
  <si>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</si>
  <si>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</si>
  <si>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</si>
  <si>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</si>
  <si>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</si>
  <si>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</si>
  <si>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</si>
  <si>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</si>
  <si>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</si>
  <si>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</si>
  <si>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</si>
  <si>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</si>
  <si>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</si>
  <si>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</si>
  <si>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</si>
  <si>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</si>
  <si>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</si>
  <si>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</si>
  <si>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</si>
  <si>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</si>
  <si>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</si>
  <si>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</si>
  <si>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</si>
  <si>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</si>
  <si>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</si>
  <si>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</si>
  <si>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</si>
  <si>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</si>
  <si>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</si>
  <si>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</si>
  <si>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</si>
  <si>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</si>
  <si>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</si>
  <si>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</si>
  <si>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</si>
  <si>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</si>
  <si>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</si>
  <si>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</si>
  <si>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</si>
  <si>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</si>
  <si>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</si>
  <si>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</si>
  <si>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</si>
  <si>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</si>
  <si>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</si>
  <si>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</si>
  <si>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</si>
  <si>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</si>
  <si>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</si>
  <si>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</si>
  <si>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</si>
  <si>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</si>
  <si>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</si>
  <si>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</si>
  <si>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</si>
  <si>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</si>
  <si>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</si>
  <si>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</si>
  <si>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</si>
  <si>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</si>
  <si>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</si>
  <si>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</si>
  <si>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</si>
  <si>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</si>
  <si>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</si>
  <si>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</si>
  <si>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</si>
  <si>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</si>
  <si>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</si>
  <si>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</si>
  <si>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</si>
  <si>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</si>
  <si>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</si>
  <si>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</si>
  <si>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</si>
  <si>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</si>
  <si>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</si>
  <si>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</si>
  <si>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</si>
  <si>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</si>
  <si>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</si>
  <si>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</si>
  <si>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</si>
  <si>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</si>
  <si>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</si>
  <si>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</si>
  <si>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</si>
  <si>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</si>
  <si>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</si>
  <si>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</si>
  <si>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</si>
  <si>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</si>
  <si>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</si>
  <si>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</si>
  <si>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</si>
  <si>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</si>
  <si>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</si>
  <si>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</si>
  <si>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</si>
  <si>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</si>
  <si>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</si>
  <si>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</si>
  <si>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</si>
  <si>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</si>
  <si>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</si>
  <si>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</si>
  <si>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</si>
  <si>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</si>
  <si>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</si>
  <si>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</si>
  <si>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</si>
  <si>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</si>
  <si>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</si>
  <si>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</si>
  <si>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</si>
  <si>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</si>
  <si>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</si>
  <si>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</si>
  <si>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</si>
  <si>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</si>
  <si>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</si>
  <si>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</si>
  <si>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</si>
  <si>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</si>
  <si>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</si>
  <si>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</si>
  <si>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</si>
  <si>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</si>
  <si>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</si>
  <si>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</si>
  <si>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</si>
  <si>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</si>
  <si>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</si>
  <si>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</si>
  <si>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</si>
  <si>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</si>
  <si>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</si>
  <si>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</si>
  <si>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</si>
  <si>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</si>
  <si>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</si>
  <si>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</si>
  <si>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</si>
  <si>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</si>
  <si>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</si>
  <si>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</si>
  <si>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</si>
  <si>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</si>
  <si>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</si>
  <si>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</si>
  <si>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</si>
  <si>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</si>
  <si>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</si>
  <si>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</si>
  <si>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</si>
  <si>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</si>
  <si>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</si>
  <si>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</si>
  <si>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</si>
  <si>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</si>
  <si>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</si>
  <si>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</si>
  <si>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</si>
  <si>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</si>
  <si>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</si>
  <si>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</si>
  <si>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</si>
  <si>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</si>
  <si>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</si>
  <si>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</si>
  <si>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</si>
  <si>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</si>
  <si>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</si>
  <si>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</si>
  <si>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</si>
  <si>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</si>
  <si>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</si>
  <si>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</si>
  <si>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</si>
  <si>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</si>
  <si>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</si>
  <si>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</si>
  <si>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</si>
  <si>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</si>
  <si>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</si>
  <si>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</si>
  <si>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</si>
  <si>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</si>
  <si>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</si>
  <si>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</si>
  <si>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</si>
  <si>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</si>
  <si>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</si>
  <si>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</si>
  <si>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</si>
  <si>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</si>
  <si>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</si>
  <si>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</si>
  <si>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</si>
  <si>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</si>
  <si>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</si>
  <si>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</si>
  <si>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</si>
  <si>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</si>
  <si>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</si>
  <si>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</si>
  <si>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</si>
  <si>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</si>
  <si>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</si>
  <si>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</si>
  <si>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</si>
  <si>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</si>
  <si>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</si>
  <si>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</si>
  <si>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</si>
  <si>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</si>
  <si>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</si>
  <si>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</si>
  <si>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</si>
  <si>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</si>
  <si>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</si>
  <si>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</si>
  <si>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</si>
  <si>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</si>
  <si>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</si>
  <si>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</si>
  <si>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</si>
  <si>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</si>
  <si>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</si>
  <si>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</si>
  <si>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</si>
  <si>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</si>
  <si>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</si>
  <si>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</si>
  <si>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</si>
  <si>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</si>
  <si>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</si>
  <si>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</si>
  <si>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</si>
  <si>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</si>
  <si>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</si>
  <si>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</si>
  <si>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</si>
  <si>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</si>
  <si>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</si>
  <si>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</si>
  <si>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</si>
  <si>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</si>
  <si>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</si>
  <si>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</si>
  <si>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</si>
  <si>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</si>
  <si>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</si>
  <si>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</si>
  <si>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</si>
  <si>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</si>
  <si>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</si>
  <si>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</si>
  <si>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</si>
  <si>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</si>
  <si>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</si>
  <si>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</si>
  <si>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</si>
  <si>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</si>
  <si>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</si>
  <si>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</si>
  <si>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</si>
  <si>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</si>
  <si>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</si>
  <si>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</si>
  <si>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</si>
  <si>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</si>
  <si>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</si>
  <si>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</si>
  <si>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</si>
  <si>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</si>
  <si>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</si>
  <si>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</si>
  <si>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</si>
  <si>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</si>
  <si>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</si>
  <si>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</si>
  <si>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</si>
  <si>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</si>
  <si>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</si>
  <si>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</si>
  <si>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</si>
  <si>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</si>
  <si>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</si>
  <si>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</si>
  <si>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</si>
  <si>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</si>
  <si>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</si>
  <si>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</si>
  <si>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</si>
  <si>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</si>
  <si>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</si>
  <si>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</si>
  <si>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</si>
  <si>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</si>
  <si>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</si>
  <si>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</si>
  <si>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</si>
  <si>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</si>
  <si>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</si>
  <si>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</si>
  <si>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</si>
  <si>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</si>
  <si>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</si>
  <si>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</si>
  <si>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</si>
  <si>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</si>
  <si>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</si>
  <si>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</si>
  <si>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</si>
  <si>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</si>
  <si>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</si>
  <si>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</si>
  <si>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</si>
  <si>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</si>
  <si>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</si>
  <si>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</si>
  <si>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</si>
  <si>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</si>
  <si>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</si>
  <si>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</si>
  <si>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</si>
  <si>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</si>
  <si>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</si>
  <si>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</si>
  <si>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</si>
  <si>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</si>
  <si>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</si>
  <si>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</si>
  <si>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</si>
  <si>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</si>
  <si>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</si>
  <si>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</si>
  <si>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</si>
  <si>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</si>
  <si>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</si>
  <si>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</si>
  <si>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</si>
  <si>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</si>
  <si>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</si>
  <si>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</si>
  <si>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</si>
  <si>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</si>
  <si>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</si>
  <si>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</si>
  <si>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</si>
  <si>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</si>
  <si>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</si>
  <si>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</si>
  <si>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</si>
  <si>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</si>
  <si>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</si>
  <si>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</si>
  <si>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</si>
  <si>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</si>
  <si>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</si>
  <si>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</si>
  <si>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</si>
  <si>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</si>
  <si>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</si>
  <si>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</si>
  <si>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</si>
  <si>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</si>
  <si>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</si>
  <si>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</si>
  <si>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</si>
  <si>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</si>
  <si>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</si>
  <si>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</si>
  <si>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</si>
  <si>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</si>
  <si>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</si>
  <si>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</si>
  <si>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</si>
  <si>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</si>
  <si>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</si>
  <si>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</si>
  <si>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</si>
  <si>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</si>
  <si>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</si>
  <si>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</si>
  <si>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</si>
  <si>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</si>
  <si>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</si>
  <si>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</si>
  <si>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</si>
  <si>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</si>
  <si>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</si>
  <si>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</si>
  <si>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</si>
  <si>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</si>
  <si>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</si>
  <si>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</si>
  <si>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</si>
  <si>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</si>
  <si>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</si>
  <si>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</si>
  <si>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</si>
  <si>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</si>
  <si>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</si>
  <si>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</si>
  <si>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</si>
  <si>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</si>
  <si>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</si>
  <si>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</si>
  <si>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</si>
  <si>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</si>
  <si>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</si>
  <si>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</si>
  <si>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</si>
  <si>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</si>
  <si>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</si>
  <si>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</si>
  <si>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</si>
  <si>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</si>
  <si>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</si>
  <si>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</si>
  <si>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</si>
  <si>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</si>
  <si>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</si>
  <si>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</si>
  <si>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</si>
  <si>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</si>
  <si>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</si>
  <si>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</si>
  <si>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</si>
  <si>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</si>
  <si>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</si>
  <si>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</si>
  <si>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</si>
  <si>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</si>
  <si>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</si>
  <si>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</si>
  <si>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</si>
  <si>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</si>
  <si>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</si>
  <si>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</si>
  <si>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</si>
  <si>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</si>
  <si>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</si>
  <si>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</si>
  <si>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</si>
  <si>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</si>
  <si>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</si>
  <si>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</si>
  <si>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</si>
  <si>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</si>
  <si>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</si>
  <si>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</si>
  <si>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</si>
  <si>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</si>
  <si>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</si>
  <si>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</si>
  <si>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</si>
  <si>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</si>
  <si>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</si>
  <si>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</si>
  <si>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</si>
  <si>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</si>
  <si>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</si>
  <si>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</si>
  <si>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</si>
  <si>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</si>
  <si>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</si>
  <si>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</si>
  <si>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</si>
  <si>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</si>
  <si>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</si>
  <si>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</si>
  <si>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</si>
  <si>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</si>
  <si>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</si>
  <si>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</si>
  <si>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</si>
  <si>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</si>
  <si>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</si>
  <si>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</si>
  <si>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</si>
  <si>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</si>
  <si>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</si>
  <si>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</si>
  <si>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</si>
  <si>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</si>
  <si>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</si>
  <si>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</si>
  <si>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</si>
  <si>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</si>
  <si>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</si>
  <si>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</si>
  <si>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</si>
  <si>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</si>
  <si>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</si>
  <si>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</si>
  <si>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</si>
  <si>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</si>
  <si>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</si>
  <si>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</si>
  <si>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</si>
  <si>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</si>
  <si>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</si>
  <si>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</si>
  <si>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</si>
  <si>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</si>
  <si>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</si>
  <si>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</si>
  <si>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</si>
  <si>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</si>
  <si>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</si>
  <si>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</si>
  <si>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</si>
  <si>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</si>
  <si>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</si>
  <si>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</si>
  <si>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</si>
  <si>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</si>
  <si>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</si>
  <si>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</si>
  <si>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</si>
  <si>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</si>
  <si>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</si>
  <si>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</si>
  <si>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</si>
  <si>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</si>
  <si>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</si>
  <si>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</si>
  <si>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</si>
  <si>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</si>
  <si>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</si>
  <si>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</si>
  <si>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</si>
  <si>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</si>
  <si>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</si>
  <si>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</si>
  <si>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</si>
  <si>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</si>
  <si>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</si>
  <si>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</si>
  <si>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</si>
  <si>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</si>
  <si>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</si>
  <si>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</si>
  <si>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</si>
  <si>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</si>
  <si>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</si>
  <si>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</si>
  <si>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</si>
  <si>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</si>
  <si>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</si>
  <si>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</si>
  <si>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</si>
  <si>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</si>
  <si>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</si>
  <si>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</si>
  <si>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</si>
  <si>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</si>
  <si>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</si>
  <si>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</si>
  <si>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</si>
  <si>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</si>
  <si>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</si>
  <si>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</si>
  <si>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</si>
  <si>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</si>
  <si>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</si>
  <si>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</si>
  <si>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</si>
  <si>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</si>
  <si>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</si>
  <si>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</si>
  <si>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</si>
  <si>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</si>
  <si>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</si>
  <si>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</si>
  <si>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</si>
  <si>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</si>
  <si>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</si>
  <si>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</si>
  <si>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</si>
  <si>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</si>
  <si>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</si>
  <si>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</si>
  <si>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</si>
  <si>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</si>
  <si>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</si>
  <si>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</si>
  <si>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</si>
  <si>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</si>
  <si>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</si>
  <si>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</si>
  <si>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</si>
  <si>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</si>
  <si>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</si>
  <si>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</si>
  <si>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</si>
  <si>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</si>
  <si>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</si>
  <si>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</si>
  <si>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</si>
  <si>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</si>
  <si>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</si>
  <si>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</si>
  <si>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</si>
  <si>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</si>
  <si>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</si>
  <si>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</si>
  <si>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</si>
  <si>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</si>
  <si>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</si>
  <si>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</si>
  <si>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</si>
  <si>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</si>
  <si>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</si>
  <si>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</si>
  <si>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</si>
  <si>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</si>
  <si>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</si>
  <si>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</si>
  <si>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</si>
  <si>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</si>
  <si>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</si>
  <si>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</si>
  <si>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</si>
  <si>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</si>
  <si>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</si>
  <si>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</si>
  <si>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</si>
  <si>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</si>
  <si>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</si>
  <si>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</si>
  <si>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</si>
  <si>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</si>
  <si>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</si>
  <si>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</si>
  <si>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</si>
  <si>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</si>
  <si>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</si>
  <si>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</si>
  <si>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</si>
  <si>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</si>
  <si>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</si>
  <si>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</si>
  <si>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</si>
  <si>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</si>
  <si>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</si>
  <si>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</si>
  <si>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</si>
  <si>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</si>
  <si>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</si>
  <si>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</si>
  <si>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</si>
  <si>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</si>
  <si>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</si>
  <si>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</si>
  <si>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</si>
  <si>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</si>
  <si>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</si>
  <si>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</si>
  <si>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</si>
  <si>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</si>
  <si>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</si>
  <si>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</si>
  <si>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</si>
  <si>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</si>
  <si>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</si>
  <si>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</si>
  <si>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</si>
  <si>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</si>
  <si>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</si>
  <si>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</si>
  <si>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</si>
  <si>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</si>
  <si>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</si>
  <si>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</si>
  <si>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</si>
  <si>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</si>
  <si>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</si>
  <si>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</si>
  <si>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</si>
  <si>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</si>
  <si>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</si>
  <si>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</si>
  <si>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</si>
  <si>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</si>
  <si>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</si>
  <si>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</si>
  <si>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</si>
  <si>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</si>
  <si>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</si>
  <si>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</si>
  <si>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</si>
  <si>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</si>
  <si>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</si>
  <si>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</si>
  <si>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</si>
  <si>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</si>
  <si>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</si>
  <si>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</si>
  <si>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</si>
  <si>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</si>
  <si>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</si>
  <si>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</si>
  <si>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</si>
  <si>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</si>
  <si>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</si>
  <si>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</si>
  <si>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</si>
  <si>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</si>
  <si>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</si>
  <si>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</si>
  <si>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</si>
  <si>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</si>
  <si>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</si>
  <si>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</si>
  <si>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</si>
  <si>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</si>
  <si>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</si>
  <si>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</si>
  <si>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</si>
  <si>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</si>
  <si>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</si>
  <si>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</si>
  <si>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</si>
  <si>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</si>
  <si>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</si>
  <si>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</si>
  <si>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</si>
  <si>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</si>
  <si>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</si>
  <si>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</si>
  <si>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</si>
  <si>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</si>
  <si>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</si>
  <si>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</si>
  <si>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</si>
  <si>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</si>
  <si>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</si>
  <si>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</si>
  <si>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</si>
  <si>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</si>
  <si>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</si>
  <si>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</si>
  <si>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</si>
  <si>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</si>
  <si>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</si>
  <si>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</si>
  <si>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</si>
  <si>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</si>
  <si>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</si>
  <si>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</si>
  <si>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</si>
  <si>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</si>
  <si>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</si>
  <si>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</si>
  <si>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</si>
  <si>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</si>
  <si>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</si>
  <si>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</si>
  <si>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</si>
  <si>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</si>
  <si>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</si>
  <si>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</si>
  <si>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</si>
  <si>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</si>
  <si>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</si>
  <si>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</si>
  <si>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</si>
  <si>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</si>
  <si>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</si>
  <si>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</si>
  <si>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</si>
  <si>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</si>
  <si>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</si>
  <si>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</si>
  <si>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</si>
  <si>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</si>
  <si>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</si>
  <si>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</si>
  <si>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</si>
  <si>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</si>
  <si>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</si>
  <si>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</si>
  <si>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</si>
  <si>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</si>
  <si>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</si>
  <si>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</si>
  <si>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</si>
  <si>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</si>
  <si>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</si>
  <si>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</si>
  <si>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</si>
  <si>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</si>
  <si>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</si>
  <si>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</si>
  <si>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</si>
  <si>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</si>
  <si>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</si>
  <si>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</si>
  <si>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</si>
  <si>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</si>
  <si>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</si>
  <si>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</si>
  <si>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</si>
  <si>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</si>
  <si>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</si>
  <si>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</si>
  <si>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</si>
  <si>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</si>
  <si>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</si>
  <si>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</si>
  <si>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</si>
  <si>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</si>
  <si>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</si>
  <si>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</si>
  <si>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</si>
  <si>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</si>
  <si>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</si>
  <si>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</si>
  <si>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</si>
  <si>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</si>
  <si>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</si>
  <si>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</si>
  <si>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</si>
  <si>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</si>
  <si>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</si>
  <si>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</si>
  <si>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</si>
  <si>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</si>
  <si>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</si>
  <si>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</si>
  <si>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</si>
  <si>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</si>
  <si>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</si>
  <si>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</si>
  <si>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</si>
  <si>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</si>
  <si>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</si>
  <si>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</si>
  <si>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</si>
  <si>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</si>
  <si>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</si>
  <si>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</si>
  <si>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</si>
  <si>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</si>
  <si>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</si>
  <si>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</si>
  <si>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</si>
  <si>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</si>
  <si>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</si>
  <si>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</si>
  <si>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</si>
  <si>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</si>
  <si>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</si>
  <si>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</si>
  <si>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</si>
  <si>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</si>
  <si>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</si>
  <si>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</si>
  <si>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</si>
  <si>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</si>
  <si>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</si>
  <si>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</si>
  <si>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</si>
  <si>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</si>
  <si>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</si>
  <si>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</si>
  <si>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</si>
  <si>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</si>
  <si>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</si>
  <si>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</si>
  <si>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</si>
  <si>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</si>
  <si>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</si>
  <si>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</si>
  <si>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</si>
  <si>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</si>
  <si>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</si>
  <si>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</si>
  <si>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</si>
  <si>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</si>
  <si>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</si>
  <si>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</si>
  <si>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</si>
  <si>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</si>
  <si>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</si>
  <si>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</si>
  <si>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</si>
  <si>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</si>
  <si>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</si>
  <si>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</si>
  <si>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</si>
  <si>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</si>
  <si>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</si>
  <si>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</si>
  <si>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</si>
  <si>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</si>
  <si>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</si>
  <si>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</si>
  <si>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</si>
  <si>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</si>
  <si>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</si>
  <si>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</si>
  <si>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</si>
  <si>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</si>
  <si>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</si>
  <si>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</si>
  <si>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</si>
  <si>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</si>
  <si>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</si>
  <si>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</si>
  <si>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</si>
  <si>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</si>
  <si>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</si>
  <si>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</si>
  <si>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</si>
  <si>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</si>
  <si>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</si>
  <si>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</si>
  <si>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</si>
  <si>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</si>
  <si>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</si>
  <si>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</si>
  <si>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</si>
  <si>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</si>
  <si>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</si>
  <si>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</si>
  <si>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</si>
  <si>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</si>
  <si>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</si>
  <si>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</si>
  <si>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</si>
  <si>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</si>
  <si>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</si>
  <si>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</si>
  <si>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</si>
  <si>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</si>
  <si>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</si>
  <si>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</si>
  <si>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</si>
  <si>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</si>
  <si>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</si>
  <si>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</si>
  <si>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</si>
  <si>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</si>
  <si>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</si>
  <si>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</si>
  <si>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</si>
  <si>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</si>
  <si>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</si>
  <si>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</si>
  <si>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</si>
  <si>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</si>
  <si>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</si>
  <si>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</si>
  <si>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</si>
  <si>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</si>
  <si>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</si>
  <si>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</si>
  <si>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</si>
  <si>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</si>
  <si>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</si>
  <si>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</si>
  <si>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</si>
  <si>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</si>
  <si>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</si>
  <si>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</si>
  <si>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</si>
  <si>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</si>
  <si>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</si>
  <si>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</si>
  <si>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</si>
  <si>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</si>
  <si>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</si>
  <si>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</si>
  <si>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</si>
  <si>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</si>
  <si>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</si>
  <si>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</si>
  <si>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</si>
  <si>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</si>
  <si>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</si>
  <si>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</si>
  <si>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</si>
  <si>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</si>
  <si>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</si>
  <si>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</si>
  <si>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</si>
  <si>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</si>
  <si>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</si>
  <si>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</si>
  <si>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</si>
  <si>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</si>
  <si>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</si>
  <si>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</si>
  <si>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</si>
  <si>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</si>
  <si>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</si>
  <si>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</si>
  <si>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</si>
  <si>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</si>
  <si>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</si>
  <si>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</si>
  <si>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</si>
  <si>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</si>
  <si>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</si>
  <si>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</si>
  <si>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</si>
  <si>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</si>
  <si>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</si>
  <si>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</si>
  <si>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</si>
  <si>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</si>
  <si>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</si>
  <si>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</si>
  <si>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</si>
  <si>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</si>
  <si>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</si>
  <si>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</si>
  <si>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</si>
  <si>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</si>
  <si>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</si>
  <si>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</si>
  <si>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</si>
  <si>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</si>
  <si>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</si>
  <si>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</si>
  <si>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</si>
  <si>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</si>
  <si>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</si>
  <si>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</si>
  <si>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</si>
  <si>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</si>
  <si>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</si>
  <si>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</si>
  <si>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</si>
  <si>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</si>
  <si>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</si>
  <si>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</si>
  <si>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</si>
  <si>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</si>
  <si>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</si>
  <si>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</si>
  <si>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</si>
  <si>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</si>
  <si>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</si>
  <si>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</si>
  <si>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</si>
  <si>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</si>
  <si>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</si>
  <si>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</si>
  <si>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</si>
  <si>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</si>
  <si>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</si>
  <si>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</si>
  <si>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</si>
  <si>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</si>
  <si>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</si>
  <si>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</si>
  <si>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</si>
  <si>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</si>
  <si>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</si>
  <si>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</si>
  <si>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</si>
  <si>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</si>
  <si>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</si>
  <si>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</si>
  <si>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</si>
  <si>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</si>
  <si>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</si>
  <si>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</si>
  <si>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</si>
  <si>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</si>
  <si>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</si>
  <si>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</si>
  <si>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</si>
  <si>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</si>
  <si>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</si>
  <si>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</si>
  <si>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</si>
  <si>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</si>
  <si>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</si>
  <si>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</si>
  <si>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</si>
  <si>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</si>
  <si>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</si>
  <si>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</si>
  <si>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</si>
  <si>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</si>
  <si>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</si>
  <si>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</si>
  <si>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</si>
  <si>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</si>
  <si>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</si>
  <si>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</si>
  <si>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</si>
  <si>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</si>
  <si>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</si>
  <si>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</si>
  <si>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</si>
  <si>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</si>
  <si>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</si>
  <si>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</si>
  <si>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</si>
  <si>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</si>
  <si>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</si>
  <si>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</si>
  <si>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</si>
  <si>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</si>
  <si>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</si>
  <si>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</si>
  <si>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</si>
  <si>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</si>
  <si>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</si>
  <si>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</si>
  <si>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</si>
  <si>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</si>
  <si>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</si>
  <si>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</si>
  <si>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</si>
  <si>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</si>
  <si>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</si>
  <si>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</si>
  <si>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</si>
  <si>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</si>
  <si>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</si>
  <si>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</si>
  <si>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</si>
  <si>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</si>
  <si>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</si>
  <si>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</si>
  <si>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</si>
  <si>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</si>
  <si>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</si>
  <si>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</si>
  <si>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</si>
  <si>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</si>
  <si>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</si>
  <si>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</si>
  <si>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</si>
  <si>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</si>
  <si>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</si>
  <si>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</si>
  <si>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</si>
  <si>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</si>
  <si>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</si>
  <si>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</si>
  <si>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</si>
  <si>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</si>
  <si>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</si>
  <si>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</si>
  <si>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</si>
  <si>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</si>
  <si>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</si>
  <si>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</si>
  <si>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</si>
  <si>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</si>
  <si>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</si>
  <si>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</si>
  <si>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</si>
  <si>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</si>
  <si>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</si>
  <si>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</si>
  <si>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</si>
  <si>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</si>
  <si>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</si>
  <si>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</si>
  <si>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</si>
  <si>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</si>
  <si>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</si>
  <si>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</si>
  <si>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</si>
  <si>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</si>
  <si>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</si>
  <si>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</si>
  <si>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</si>
  <si>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</si>
  <si>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</si>
  <si>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</si>
  <si>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</si>
  <si>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</si>
  <si>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</si>
  <si>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</si>
  <si>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</si>
  <si>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</si>
  <si>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</si>
  <si>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</si>
  <si>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</si>
  <si>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</si>
  <si>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</si>
  <si>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</si>
  <si>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</si>
  <si>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</si>
  <si>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</si>
  <si>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</si>
  <si>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</si>
  <si>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</si>
  <si>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</si>
  <si>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</si>
  <si>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</si>
  <si>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</si>
  <si>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</si>
  <si>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</si>
  <si>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</si>
  <si>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</si>
  <si>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</si>
  <si>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</si>
  <si>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</si>
  <si>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</si>
  <si>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</si>
  <si>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</si>
  <si>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</si>
  <si>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</si>
  <si>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</si>
  <si>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</si>
  <si>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</si>
  <si>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</si>
  <si>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</si>
  <si>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</si>
  <si>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</si>
  <si>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</si>
  <si>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</si>
  <si>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</si>
  <si>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</si>
  <si>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</si>
  <si>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</si>
  <si>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</si>
  <si>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</si>
  <si>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</si>
  <si>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</si>
  <si>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</si>
  <si>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</si>
  <si>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</si>
  <si>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</si>
  <si>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</si>
  <si>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</si>
  <si>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</si>
  <si>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</si>
  <si>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</si>
  <si>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</si>
  <si>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</si>
  <si>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</si>
  <si>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</si>
  <si>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</si>
  <si>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</si>
  <si>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</si>
  <si>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</si>
  <si>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</si>
  <si>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</si>
  <si>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</si>
  <si>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</si>
  <si>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</si>
  <si>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</si>
  <si>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</si>
  <si>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</si>
  <si>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</si>
  <si>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</si>
  <si>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</si>
  <si>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</si>
  <si>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</si>
  <si>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</si>
  <si>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</si>
  <si>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</si>
  <si>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</si>
  <si>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</si>
  <si>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</si>
  <si>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</si>
  <si>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</si>
  <si>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</si>
  <si>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</si>
  <si>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</si>
  <si>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</si>
  <si>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</si>
  <si>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</si>
  <si>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</si>
  <si>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</si>
  <si>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</si>
  <si>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</si>
  <si>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</si>
  <si>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</si>
  <si>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</si>
  <si>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</si>
  <si>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</si>
  <si>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</si>
  <si>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</si>
  <si>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</si>
  <si>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</si>
  <si>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</si>
  <si>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</si>
  <si>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</si>
  <si>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</si>
  <si>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</si>
  <si>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</si>
  <si>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</si>
  <si>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</si>
  <si>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</si>
  <si>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</si>
  <si>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</si>
  <si>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</si>
  <si>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</si>
  <si>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</si>
  <si>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</si>
  <si>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</si>
  <si>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</si>
  <si>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</si>
  <si>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</si>
  <si>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</si>
  <si>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</si>
  <si>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</si>
  <si>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</si>
  <si>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</si>
  <si>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</si>
  <si>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</si>
  <si>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</si>
  <si>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</si>
  <si>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</si>
  <si>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</si>
  <si>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</si>
  <si>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</si>
  <si>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</si>
  <si>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</si>
  <si>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</si>
  <si>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</si>
  <si>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</si>
  <si>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</si>
  <si>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</si>
  <si>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</si>
  <si>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</si>
  <si>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</si>
  <si>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</si>
  <si>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</si>
  <si>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</si>
  <si>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</si>
  <si>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</si>
  <si>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</si>
  <si>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</si>
  <si>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</si>
  <si>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</si>
  <si>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</si>
  <si>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</si>
  <si>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</si>
  <si>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</si>
  <si>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</si>
  <si>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</si>
  <si>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</si>
  <si>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</si>
  <si>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</si>
  <si>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</si>
  <si>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</si>
  <si>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</si>
  <si>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</si>
  <si>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</si>
  <si>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</si>
  <si>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</si>
  <si>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</si>
  <si>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</si>
  <si>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</si>
  <si>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</si>
  <si>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</si>
  <si>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</si>
  <si>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</si>
  <si>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</si>
  <si>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</si>
  <si>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</si>
  <si>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</si>
  <si>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</si>
  <si>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</si>
  <si>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</si>
  <si>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</si>
  <si>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</si>
  <si>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</si>
  <si>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</si>
  <si>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</si>
  <si>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</si>
  <si>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</si>
  <si>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</si>
  <si>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</si>
  <si>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</si>
  <si>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</si>
  <si>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</si>
  <si>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</si>
  <si>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</si>
  <si>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</si>
  <si>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</si>
  <si>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</si>
  <si>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</si>
  <si>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</si>
  <si>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</si>
  <si>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</si>
  <si>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</si>
  <si>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</si>
  <si>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</si>
  <si>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</si>
  <si>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</si>
  <si>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</si>
  <si>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</si>
  <si>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</si>
  <si>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</si>
  <si>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</si>
  <si>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</si>
  <si>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</si>
  <si>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</si>
  <si>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</si>
  <si>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</si>
  <si>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</si>
  <si>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</si>
  <si>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</si>
  <si>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</si>
  <si>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</si>
  <si>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</si>
  <si>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</si>
  <si>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</si>
  <si>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</si>
  <si>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</si>
  <si>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</si>
  <si>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</si>
  <si>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</si>
  <si>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</si>
  <si>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</si>
  <si>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</si>
  <si>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</si>
  <si>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</si>
  <si>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</si>
  <si>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</si>
  <si>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</si>
  <si>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</si>
  <si>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</si>
  <si>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</si>
  <si>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</si>
  <si>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</si>
  <si>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</si>
  <si>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</si>
  <si>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</si>
  <si>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</si>
  <si>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</si>
  <si>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</si>
  <si>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</si>
  <si>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</si>
  <si>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</si>
  <si>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</si>
  <si>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</si>
  <si>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</si>
  <si>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</si>
  <si>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</si>
  <si>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</si>
  <si>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</si>
  <si>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</si>
  <si>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</si>
  <si>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</si>
  <si>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</si>
  <si>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</si>
  <si>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</si>
  <si>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</si>
  <si>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</si>
  <si>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</si>
  <si>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</si>
  <si>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</si>
  <si>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</si>
  <si>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</si>
  <si>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</si>
  <si>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</si>
  <si>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</si>
  <si>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</si>
  <si>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</si>
  <si>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</si>
  <si>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</si>
  <si>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</si>
  <si>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</si>
  <si>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</si>
  <si>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</si>
  <si>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</si>
  <si>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</si>
  <si>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</si>
  <si>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</si>
  <si>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</si>
  <si>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</si>
  <si>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</si>
  <si>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</si>
  <si>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</si>
  <si>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</si>
  <si>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</si>
  <si>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</si>
  <si>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</si>
  <si>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</si>
  <si>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</si>
  <si>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</si>
  <si>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</si>
  <si>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</si>
  <si>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</si>
  <si>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</si>
  <si>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</si>
  <si>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</si>
  <si>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</si>
  <si>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</si>
  <si>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</si>
  <si>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</si>
  <si>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</si>
  <si>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</si>
  <si>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</si>
  <si>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</si>
  <si>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</si>
  <si>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</si>
  <si>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</si>
  <si>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</si>
  <si>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</si>
  <si>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</si>
  <si>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</si>
  <si>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</si>
  <si>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</si>
  <si>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</si>
  <si>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</si>
  <si>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</si>
  <si>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</si>
  <si>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</si>
  <si>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</si>
  <si>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</si>
  <si>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</si>
  <si>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</si>
  <si>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</si>
  <si>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</si>
  <si>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</si>
  <si>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</si>
  <si>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</si>
  <si>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</si>
  <si>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</si>
  <si>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</si>
  <si>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</si>
  <si>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</si>
  <si>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</si>
  <si>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</si>
  <si>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</si>
  <si>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</si>
  <si>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</si>
  <si>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</si>
  <si>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</si>
  <si>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</si>
  <si>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</si>
  <si>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</si>
  <si>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</si>
  <si>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</si>
  <si>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</si>
  <si>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</si>
  <si>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</si>
  <si>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</si>
  <si>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</si>
  <si>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</si>
  <si>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</si>
  <si>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</si>
  <si>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</si>
  <si>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</si>
  <si>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</si>
  <si>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</si>
  <si>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</si>
  <si>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</si>
  <si>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</si>
  <si>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</si>
  <si>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</si>
  <si>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</si>
  <si>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</si>
  <si>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</si>
  <si>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</si>
  <si>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</si>
  <si>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</si>
  <si>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</si>
  <si>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</si>
  <si>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</si>
  <si>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</si>
  <si>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</si>
  <si>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</si>
  <si>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</si>
  <si>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</si>
  <si>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</si>
  <si>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</si>
  <si>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</si>
  <si>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</si>
  <si>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</si>
  <si>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</si>
  <si>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</si>
  <si>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</si>
  <si>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</si>
  <si>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</si>
  <si>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</si>
  <si>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</si>
  <si>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</si>
  <si>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</si>
  <si>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</si>
  <si>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</si>
  <si>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</si>
  <si>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</si>
  <si>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</si>
  <si>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</si>
  <si>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</si>
  <si>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</si>
  <si>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</si>
  <si>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</si>
  <si>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</si>
  <si>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</si>
  <si>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</si>
  <si>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</si>
  <si>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</si>
  <si>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</si>
  <si>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</si>
  <si>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</si>
  <si>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</si>
  <si>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</si>
  <si>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</si>
  <si>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</si>
  <si>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</si>
  <si>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</si>
  <si>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</si>
  <si>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</si>
  <si>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</si>
  <si>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</si>
  <si>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</si>
  <si>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</si>
  <si>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</si>
  <si>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</si>
  <si>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</si>
  <si>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</si>
  <si>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</si>
  <si>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</si>
  <si>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</si>
  <si>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</si>
  <si>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</si>
  <si>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</si>
  <si>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</si>
  <si>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</si>
  <si>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</si>
  <si>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</si>
  <si>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</si>
  <si>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</si>
  <si>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</si>
  <si>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</si>
  <si>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</si>
  <si>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</si>
  <si>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</si>
  <si>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</si>
  <si>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</si>
  <si>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</si>
  <si>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</si>
  <si>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</si>
  <si>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</si>
  <si>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</si>
  <si>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</si>
  <si>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</si>
  <si>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</si>
  <si>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</si>
  <si>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</si>
  <si>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</si>
  <si>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</si>
  <si>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</si>
  <si>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</si>
  <si>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</si>
  <si>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</si>
  <si>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</si>
  <si>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</si>
  <si>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</si>
  <si>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</si>
  <si>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</si>
  <si>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</si>
  <si>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</si>
  <si>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</si>
  <si>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</si>
  <si>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</si>
  <si>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</si>
  <si>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</si>
  <si>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</si>
  <si>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</si>
  <si>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</si>
  <si>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</si>
  <si>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</si>
  <si>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</si>
  <si>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</si>
  <si>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</si>
  <si>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</si>
  <si>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</si>
  <si>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</si>
  <si>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</si>
  <si>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</si>
  <si>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</si>
  <si>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</si>
  <si>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</si>
  <si>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</si>
  <si>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</si>
  <si>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</si>
  <si>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</si>
  <si>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</si>
  <si>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</si>
  <si>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</si>
  <si>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</si>
  <si>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</si>
  <si>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</si>
  <si>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</si>
  <si>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</si>
  <si>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</si>
  <si>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</si>
  <si>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</si>
  <si>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</si>
  <si>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</si>
  <si>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</si>
  <si>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</si>
  <si>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</si>
  <si>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</si>
  <si>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</si>
  <si>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</si>
  <si>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</si>
  <si>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</si>
  <si>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</si>
  <si>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</si>
  <si>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</si>
  <si>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</si>
  <si>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</si>
  <si>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</si>
  <si>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</si>
  <si>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</si>
  <si>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</si>
  <si>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</si>
  <si>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</si>
  <si>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</si>
  <si>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</si>
  <si>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</si>
  <si>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</si>
  <si>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</si>
  <si>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</si>
  <si>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</si>
  <si>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</si>
  <si>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</si>
  <si>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</si>
  <si>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</si>
  <si>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</si>
  <si>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</si>
  <si>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</si>
  <si>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</si>
  <si>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</si>
  <si>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</si>
  <si>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</si>
  <si>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</si>
  <si>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</si>
  <si>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</si>
  <si>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</si>
  <si>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</si>
  <si>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</si>
  <si>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</si>
  <si>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</si>
  <si>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</si>
  <si>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</si>
  <si>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</si>
  <si>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</si>
  <si>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</si>
  <si>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</si>
  <si>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</si>
  <si>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</si>
  <si>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</si>
  <si>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</si>
  <si>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</si>
  <si>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</si>
  <si>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</si>
  <si>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</si>
  <si>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</si>
  <si>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</si>
  <si>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</si>
  <si>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</si>
  <si>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</si>
  <si>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</si>
  <si>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</si>
  <si>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</si>
  <si>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</si>
  <si>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</si>
  <si>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</si>
  <si>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</si>
  <si>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</si>
  <si>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</si>
  <si>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</si>
  <si>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</si>
  <si>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</si>
  <si>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</si>
  <si>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</si>
  <si>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</si>
  <si>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</si>
  <si>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</si>
  <si>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</si>
  <si>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</si>
  <si>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</si>
  <si>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</si>
  <si>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</si>
  <si>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</si>
  <si>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</si>
  <si>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</si>
  <si>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</si>
  <si>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</si>
  <si>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</si>
  <si>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</si>
  <si>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</si>
  <si>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</si>
  <si>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</si>
  <si>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</si>
  <si>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</si>
  <si>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</si>
  <si>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</si>
  <si>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</si>
  <si>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</si>
  <si>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</si>
  <si>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</si>
  <si>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</si>
  <si>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</si>
  <si>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</si>
  <si>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</si>
  <si>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</si>
  <si>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</si>
  <si>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</si>
  <si>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</si>
  <si>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</si>
  <si>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</si>
  <si>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</si>
  <si>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</si>
  <si>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</si>
  <si>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</si>
  <si>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</si>
  <si>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</si>
  <si>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</si>
  <si>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</si>
  <si>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</si>
  <si>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</si>
  <si>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</si>
  <si>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</si>
  <si>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</si>
  <si>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</si>
  <si>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</si>
  <si>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</si>
  <si>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</si>
  <si>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</si>
  <si>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</si>
  <si>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</si>
  <si>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</si>
  <si>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</si>
  <si>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</si>
  <si>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</si>
  <si>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</si>
  <si>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</si>
  <si>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</si>
  <si>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</si>
  <si>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</si>
  <si>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</si>
  <si>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</si>
  <si>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</si>
  <si>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</si>
  <si>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</si>
  <si>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</si>
  <si>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</si>
  <si>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</si>
  <si>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</si>
  <si>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</si>
  <si>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</si>
  <si>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</si>
  <si>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</si>
  <si>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</si>
  <si>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</si>
  <si>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</si>
  <si>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</si>
  <si>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</si>
  <si>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</si>
  <si>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</si>
  <si>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</si>
  <si>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</si>
  <si>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</si>
  <si>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</si>
  <si>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</si>
  <si>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</si>
  <si>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</si>
  <si>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</si>
  <si>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</si>
  <si>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</si>
  <si>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</si>
  <si>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</si>
  <si>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</si>
  <si>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</si>
  <si>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</si>
  <si>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</si>
  <si>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</si>
  <si>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</si>
  <si>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</si>
  <si>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</si>
  <si>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</si>
  <si>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</si>
  <si>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</si>
  <si>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</si>
  <si>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</si>
  <si>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</si>
  <si>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</si>
  <si>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</si>
  <si>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</si>
  <si>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</si>
  <si>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</si>
  <si>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</si>
  <si>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</si>
  <si>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</si>
  <si>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</si>
  <si>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</si>
  <si>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</si>
  <si>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</si>
  <si>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</si>
  <si>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</si>
  <si>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</si>
  <si>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</si>
  <si>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</si>
  <si>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</si>
  <si>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</si>
  <si>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</si>
  <si>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</si>
  <si>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</si>
  <si>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</si>
  <si>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</si>
  <si>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</si>
  <si>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</si>
  <si>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</si>
  <si>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</si>
  <si>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</si>
  <si>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</si>
  <si>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</si>
  <si>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</si>
  <si>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</si>
  <si>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</si>
  <si>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</si>
  <si>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</si>
  <si>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</si>
  <si>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</si>
  <si>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</si>
  <si>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</si>
  <si>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</si>
  <si>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</si>
  <si>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</si>
  <si>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</si>
  <si>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</si>
  <si>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</si>
  <si>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</si>
  <si>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</si>
  <si>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</si>
  <si>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</si>
  <si>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</si>
  <si>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</si>
  <si>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</si>
  <si>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</si>
  <si>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</si>
  <si>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</si>
  <si>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</si>
  <si>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</si>
  <si>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</si>
  <si>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</si>
  <si>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</si>
  <si>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</si>
  <si>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</si>
  <si>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</si>
  <si>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</si>
  <si>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</si>
  <si>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</si>
  <si>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</si>
  <si>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</si>
  <si>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</si>
  <si>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</si>
  <si>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</si>
  <si>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</si>
  <si>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</si>
  <si>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</si>
  <si>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</si>
  <si>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</si>
  <si>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</si>
  <si>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</si>
  <si>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</si>
  <si>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</si>
  <si>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</si>
  <si>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</si>
  <si>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</si>
  <si>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</si>
  <si>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</si>
  <si>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</si>
  <si>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</si>
  <si>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</si>
  <si>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</si>
  <si>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</si>
  <si>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</si>
  <si>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</si>
  <si>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</si>
  <si>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</si>
  <si>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</si>
  <si>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</si>
  <si>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</si>
  <si>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</si>
  <si>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</si>
  <si>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</si>
  <si>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</si>
  <si>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</si>
  <si>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</si>
  <si>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</si>
  <si>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</si>
  <si>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</si>
  <si>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</si>
  <si>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</si>
  <si>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</si>
  <si>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</si>
  <si>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</si>
  <si>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</si>
  <si>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</si>
  <si>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</si>
  <si>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</si>
  <si>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</si>
  <si>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</si>
  <si>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</si>
  <si>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</si>
  <si>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</si>
  <si>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</si>
  <si>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</si>
  <si>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</si>
  <si>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</si>
  <si>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</si>
  <si>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</si>
  <si>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</si>
  <si>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</si>
  <si>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</si>
  <si>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</si>
  <si>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</si>
  <si>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</si>
  <si>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</si>
  <si>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</si>
  <si>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</si>
  <si>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</si>
  <si>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</si>
  <si>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</si>
  <si>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</si>
  <si>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</si>
  <si>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</si>
  <si>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</si>
  <si>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</si>
  <si>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</si>
  <si>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</si>
  <si>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</si>
  <si>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</si>
  <si>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</si>
  <si>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</si>
  <si>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</si>
  <si>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</si>
  <si>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</si>
  <si>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</si>
  <si>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</si>
  <si>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</si>
  <si>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</si>
  <si>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</si>
  <si>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</si>
  <si>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</si>
  <si>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</si>
  <si>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</si>
  <si>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</si>
  <si>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</si>
  <si>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</si>
  <si>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</si>
  <si>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</si>
  <si>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</si>
  <si>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</si>
  <si>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</si>
  <si>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</si>
  <si>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</si>
  <si>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</si>
  <si>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</si>
  <si>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</si>
  <si>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</si>
  <si>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</si>
  <si>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</si>
  <si>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</si>
  <si>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</si>
  <si>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</si>
  <si>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</si>
  <si>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</si>
  <si>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</si>
  <si>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</si>
  <si>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</si>
  <si>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</si>
  <si>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</si>
  <si>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</si>
  <si>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</si>
  <si>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</si>
  <si>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</si>
  <si>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</si>
  <si>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</si>
  <si>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</si>
  <si>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</si>
  <si>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</si>
  <si>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</si>
  <si>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</si>
  <si>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</si>
  <si>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</si>
  <si>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</si>
  <si>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</si>
  <si>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</si>
  <si>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</si>
  <si>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</si>
  <si>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</si>
  <si>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</si>
  <si>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</si>
  <si>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</si>
  <si>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</si>
  <si>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</si>
  <si>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</si>
  <si>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</si>
  <si>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</si>
  <si>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</si>
  <si>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</si>
  <si>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</si>
  <si>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</si>
  <si>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</si>
  <si>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</si>
  <si>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</si>
  <si>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</si>
  <si>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</si>
  <si>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</si>
  <si>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</si>
  <si>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</si>
  <si>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</si>
  <si>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</si>
  <si>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</si>
  <si>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</si>
  <si>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</si>
  <si>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</si>
  <si>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</si>
  <si>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</si>
  <si>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</si>
  <si>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</si>
  <si>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</si>
  <si>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</si>
  <si>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</si>
  <si>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</si>
  <si>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</si>
  <si>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</si>
  <si>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</si>
  <si>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</si>
  <si>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</si>
  <si>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</si>
  <si>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</si>
  <si>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</si>
  <si>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</si>
  <si>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</si>
  <si>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</si>
  <si>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</si>
  <si>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</si>
  <si>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</si>
  <si>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</si>
  <si>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</si>
  <si>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</si>
  <si>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</si>
  <si>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</si>
  <si>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</si>
  <si>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</si>
  <si>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</si>
  <si>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</si>
  <si>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</si>
  <si>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</si>
  <si>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</si>
  <si>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</si>
  <si>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</si>
  <si>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</si>
  <si>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</si>
  <si>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</si>
  <si>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</si>
  <si>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</si>
  <si>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</si>
  <si>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</si>
  <si>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</si>
  <si>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</si>
  <si>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</si>
  <si>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</si>
  <si>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</si>
  <si>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</si>
  <si>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</si>
  <si>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</si>
  <si>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</si>
  <si>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</si>
  <si>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</si>
  <si>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</si>
  <si>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</si>
  <si>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</si>
  <si>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</si>
  <si>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</si>
  <si>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</si>
  <si>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</si>
  <si>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</si>
  <si>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</si>
  <si>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</si>
  <si>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</si>
  <si>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</si>
  <si>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</si>
  <si>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</si>
  <si>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</si>
  <si>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</si>
  <si>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</si>
  <si>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</si>
  <si>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</si>
  <si>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</si>
  <si>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</si>
  <si>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</si>
  <si>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</si>
  <si>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</si>
  <si>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</si>
  <si>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</si>
  <si>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</si>
  <si>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</si>
  <si>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</si>
  <si>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</si>
  <si>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</si>
  <si>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</si>
  <si>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</si>
  <si>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</si>
  <si>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</si>
  <si>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</si>
  <si>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</si>
  <si>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</si>
  <si>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</si>
  <si>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</si>
  <si>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</si>
  <si>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</si>
  <si>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</si>
  <si>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</si>
  <si>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</si>
  <si>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</si>
  <si>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</si>
  <si>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</si>
  <si>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</si>
  <si>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</si>
  <si>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</si>
  <si>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</si>
  <si>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</si>
  <si>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</si>
  <si>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</si>
  <si>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</si>
  <si>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</si>
  <si>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</si>
  <si>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</si>
  <si>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</si>
  <si>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</si>
  <si>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</si>
  <si>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</si>
  <si>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</si>
  <si>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</si>
  <si>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</si>
  <si>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</si>
  <si>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</si>
  <si>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</si>
  <si>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</si>
  <si>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</si>
  <si>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</si>
  <si>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</si>
  <si>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</si>
  <si>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</si>
  <si>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</si>
  <si>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</si>
  <si>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</si>
  <si>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</si>
  <si>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</si>
  <si>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</si>
  <si>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</si>
  <si>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</si>
  <si>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</si>
  <si>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</si>
  <si>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</si>
  <si>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</si>
  <si>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</si>
  <si>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</si>
  <si>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</si>
  <si>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</si>
  <si>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</si>
  <si>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</si>
  <si>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</si>
  <si>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</si>
  <si>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</si>
  <si>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</si>
  <si>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</si>
  <si>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</si>
  <si>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</si>
  <si>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</si>
  <si>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</si>
  <si>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</si>
  <si>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</si>
  <si>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</si>
  <si>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</si>
  <si>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</si>
  <si>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</si>
  <si>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</si>
  <si>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</si>
  <si>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</si>
  <si>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</si>
  <si>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</si>
  <si>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</si>
  <si>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</si>
  <si>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</si>
  <si>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</si>
  <si>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</si>
  <si>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</si>
  <si>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</si>
  <si>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</si>
  <si>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</si>
  <si>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</si>
  <si>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</si>
  <si>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</si>
  <si>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</si>
  <si>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</si>
  <si>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</si>
  <si>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</si>
  <si>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</si>
  <si>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</si>
  <si>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</si>
  <si>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</si>
  <si>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</si>
  <si>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</si>
  <si>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</si>
  <si>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</si>
  <si>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</si>
  <si>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</si>
  <si>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</si>
  <si>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</si>
  <si>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</si>
  <si>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</si>
  <si>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</si>
  <si>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</si>
  <si>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</si>
  <si>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</si>
  <si>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</si>
  <si>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</si>
  <si>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</si>
  <si>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</si>
  <si>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</si>
  <si>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</si>
  <si>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</si>
  <si>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</si>
  <si>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</si>
  <si>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</si>
  <si>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</si>
  <si>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</si>
  <si>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</si>
  <si>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</si>
  <si>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</si>
  <si>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</si>
  <si>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</si>
  <si>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</si>
  <si>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</si>
  <si>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</si>
  <si>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</si>
  <si>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</si>
  <si>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</si>
  <si>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</si>
  <si>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</si>
  <si>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</si>
  <si>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</si>
  <si>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</si>
  <si>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</si>
  <si>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</si>
  <si>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</si>
  <si>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</si>
  <si>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</si>
  <si>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</si>
  <si>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</si>
  <si>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</si>
  <si>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</si>
  <si>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</si>
  <si>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</si>
  <si>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</si>
  <si>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</si>
  <si>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</si>
  <si>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</si>
  <si>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</si>
  <si>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</si>
  <si>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</si>
  <si>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</si>
  <si>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</si>
  <si>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</si>
  <si>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</si>
  <si>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</si>
  <si>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</si>
  <si>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</si>
  <si>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</si>
  <si>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</si>
  <si>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</si>
  <si>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</si>
  <si>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</si>
  <si>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</si>
  <si>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</si>
  <si>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</si>
  <si>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</si>
  <si>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</si>
  <si>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</si>
  <si>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</si>
  <si>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</si>
  <si>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</si>
  <si>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</si>
  <si>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</si>
  <si>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</si>
  <si>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</si>
  <si>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</si>
  <si>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</si>
  <si>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</si>
  <si>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</si>
  <si>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</si>
  <si>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</si>
  <si>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</si>
  <si>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</si>
  <si>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</si>
  <si>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</si>
  <si>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</si>
  <si>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</si>
  <si>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</si>
  <si>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</si>
  <si>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</si>
  <si>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</si>
  <si>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</si>
  <si>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</si>
  <si>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</si>
  <si>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</si>
  <si>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</si>
  <si>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</si>
  <si>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</si>
  <si>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</si>
  <si>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</si>
  <si>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</si>
  <si>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</si>
  <si>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</si>
  <si>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</si>
  <si>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</si>
  <si>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</si>
  <si>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</si>
  <si>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</si>
  <si>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</si>
  <si>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</si>
  <si>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</si>
  <si>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</si>
  <si>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</si>
  <si>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</si>
  <si>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</si>
  <si>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</si>
  <si>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</si>
  <si>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</si>
  <si>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</si>
  <si>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</si>
  <si>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</si>
  <si>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</si>
  <si>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</si>
  <si>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</si>
  <si>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</si>
  <si>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</si>
  <si>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</si>
  <si>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</si>
  <si>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</si>
  <si>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</si>
  <si>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</si>
  <si>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</si>
  <si>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</si>
  <si>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</si>
  <si>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</si>
  <si>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</si>
  <si>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</si>
  <si>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</si>
  <si>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</si>
  <si>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</si>
  <si>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</si>
  <si>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</si>
  <si>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</si>
  <si>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</si>
  <si>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</si>
  <si>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</si>
  <si>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</si>
  <si>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</si>
  <si>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</si>
  <si>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</si>
  <si>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</si>
  <si>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</si>
  <si>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</si>
  <si>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</si>
  <si>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</si>
  <si>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</si>
  <si>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</si>
  <si>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</si>
  <si>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</si>
  <si>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</si>
  <si>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</si>
  <si>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</si>
  <si>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</si>
  <si>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</si>
  <si>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</si>
  <si>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</si>
  <si>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</si>
  <si>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</si>
  <si>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</si>
  <si>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</si>
  <si>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</si>
  <si>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</si>
  <si>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</si>
  <si>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</si>
  <si>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</si>
  <si>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</si>
  <si>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</si>
  <si>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</si>
  <si>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</si>
  <si>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</si>
  <si>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</si>
  <si>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</si>
  <si>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</si>
  <si>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</si>
  <si>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</si>
  <si>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</si>
  <si>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</si>
  <si>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</si>
  <si>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</si>
  <si>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</si>
  <si>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</si>
  <si>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</si>
  <si>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</si>
  <si>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</si>
  <si>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</si>
  <si>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</si>
  <si>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</si>
  <si>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</si>
  <si>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</si>
  <si>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</si>
  <si>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</si>
  <si>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</si>
  <si>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</si>
  <si>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</si>
  <si>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</si>
  <si>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</si>
  <si>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</si>
  <si>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</si>
  <si>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</si>
  <si>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</si>
  <si>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</si>
  <si>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</si>
  <si>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</si>
  <si>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</si>
  <si>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</si>
  <si>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</si>
  <si>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</si>
  <si>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</si>
  <si>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</si>
  <si>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</si>
  <si>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</si>
  <si>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</si>
  <si>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</si>
  <si>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</si>
  <si>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</si>
  <si>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</si>
  <si>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</si>
  <si>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</si>
  <si>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</si>
  <si>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</si>
  <si>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</si>
  <si>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</si>
  <si>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</si>
  <si>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</si>
  <si>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</si>
  <si>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</si>
  <si>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</si>
  <si>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</si>
  <si>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</si>
  <si>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</si>
  <si>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</si>
  <si>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</si>
  <si>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</si>
  <si>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</si>
  <si>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</si>
  <si>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</si>
  <si>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</si>
  <si>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</si>
  <si>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</si>
  <si>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</si>
  <si>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</si>
  <si>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</si>
  <si>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</si>
  <si>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</si>
  <si>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</si>
  <si>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</si>
  <si>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</si>
  <si>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</si>
  <si>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</si>
  <si>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</si>
  <si>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</si>
  <si>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</si>
  <si>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</si>
  <si>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</si>
  <si>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</si>
  <si>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</si>
  <si>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</si>
  <si>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</si>
  <si>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</si>
  <si>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</si>
  <si>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</si>
  <si>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</si>
  <si>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</si>
  <si>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</si>
  <si>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</si>
  <si>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</si>
  <si>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</si>
  <si>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</si>
  <si>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</si>
  <si>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</si>
  <si>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</si>
  <si>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</si>
  <si>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</si>
  <si>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</si>
  <si>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</si>
  <si>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</si>
  <si>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</si>
  <si>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</si>
  <si>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</si>
  <si>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</si>
  <si>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</si>
  <si>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</si>
  <si>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</si>
  <si>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</si>
  <si>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</si>
  <si>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</si>
  <si>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</si>
  <si>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</si>
  <si>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</si>
  <si>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</si>
  <si>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</si>
  <si>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</si>
  <si>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</si>
  <si>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</si>
  <si>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</si>
  <si>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</si>
  <si>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</si>
  <si>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</si>
  <si>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</si>
  <si>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</si>
  <si>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</si>
  <si>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</si>
  <si>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</si>
  <si>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</si>
  <si>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</si>
  <si>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</si>
  <si>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</si>
  <si>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</si>
  <si>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</si>
  <si>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</si>
  <si>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</si>
  <si>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</si>
  <si>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</si>
  <si>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</si>
  <si>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</si>
  <si>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</si>
  <si>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</si>
  <si>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</si>
  <si>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</si>
  <si>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</si>
  <si>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</si>
  <si>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</si>
  <si>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</si>
  <si>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</si>
  <si>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</si>
  <si>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</si>
  <si>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</si>
  <si>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</si>
  <si>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</si>
  <si>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</si>
  <si>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</si>
  <si>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</si>
  <si>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</si>
  <si>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</si>
  <si>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</si>
  <si>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</si>
  <si>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</si>
  <si>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</si>
  <si>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</si>
  <si>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</si>
  <si>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</si>
  <si>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</si>
  <si>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</si>
  <si>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</si>
  <si>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</si>
  <si>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</si>
  <si>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</si>
  <si>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</si>
  <si>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</si>
  <si>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</si>
  <si>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</si>
  <si>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</si>
  <si>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</si>
  <si>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</si>
  <si>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</si>
  <si>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</si>
  <si>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</si>
  <si>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</si>
  <si>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</si>
  <si>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</si>
  <si>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</si>
  <si>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</si>
  <si>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</si>
  <si>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</si>
  <si>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</si>
  <si>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</si>
  <si>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</si>
  <si>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</si>
  <si>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</si>
  <si>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</si>
  <si>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</si>
  <si>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</si>
  <si>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</si>
  <si>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</si>
  <si>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</si>
  <si>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</si>
  <si>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</si>
  <si>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</si>
  <si>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</si>
  <si>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</si>
  <si>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</si>
  <si>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</si>
  <si>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</si>
  <si>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</si>
  <si>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</si>
  <si>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</si>
  <si>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</si>
  <si>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</si>
  <si>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</si>
  <si>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</si>
  <si>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</si>
  <si>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</si>
  <si>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</si>
  <si>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</si>
  <si>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</si>
  <si>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</si>
  <si>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</si>
  <si>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</si>
  <si>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</si>
  <si>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</si>
  <si>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</si>
  <si>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</si>
  <si>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</si>
  <si>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</si>
  <si>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</si>
  <si>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</si>
  <si>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</si>
  <si>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</si>
  <si>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</si>
  <si>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</si>
  <si>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</si>
  <si>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</si>
  <si>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</si>
  <si>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</si>
  <si>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</si>
  <si>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</si>
  <si>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</si>
  <si>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</si>
  <si>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</si>
  <si>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</si>
  <si>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</si>
  <si>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</si>
  <si>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</si>
  <si>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</si>
  <si>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</si>
  <si>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</si>
  <si>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</si>
  <si>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</si>
  <si>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</si>
  <si>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</si>
  <si>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</si>
  <si>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</si>
  <si>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</si>
  <si>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</si>
  <si>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</si>
  <si>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</si>
  <si>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</si>
  <si>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</si>
  <si>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</si>
  <si>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</si>
  <si>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</si>
  <si>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</si>
  <si>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</si>
  <si>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</si>
  <si>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</si>
  <si>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</si>
  <si>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</si>
  <si>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</si>
  <si>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</si>
  <si>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</si>
  <si>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</si>
  <si>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</si>
  <si>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</si>
  <si>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</si>
  <si>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</si>
  <si>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</si>
  <si>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</si>
  <si>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</si>
  <si>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</si>
  <si>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</si>
  <si>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</si>
  <si>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</si>
  <si>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</si>
  <si>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</si>
  <si>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</si>
  <si>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</si>
  <si>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</si>
  <si>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</si>
  <si>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</si>
  <si>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</si>
  <si>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</si>
  <si>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</si>
  <si>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</si>
  <si>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</si>
  <si>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</si>
  <si>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</si>
  <si>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</si>
  <si>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</si>
  <si>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</si>
  <si>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</si>
  <si>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</si>
  <si>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</si>
  <si>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</si>
  <si>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</si>
  <si>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</si>
  <si>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</si>
  <si>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</si>
  <si>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</si>
  <si>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</si>
  <si>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</si>
  <si>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</si>
  <si>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</si>
  <si>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</si>
  <si>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</si>
  <si>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</si>
  <si>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</si>
  <si>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</si>
  <si>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</si>
  <si>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</si>
  <si>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</si>
  <si>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</si>
  <si>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</si>
  <si>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</si>
  <si>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</si>
  <si>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</si>
  <si>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</si>
  <si>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</si>
  <si>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</si>
  <si>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</si>
  <si>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</si>
  <si>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</si>
  <si>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</si>
  <si>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</si>
  <si>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</si>
  <si>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</si>
  <si>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</si>
  <si>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</si>
  <si>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</si>
  <si>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</si>
  <si>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</si>
  <si>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</si>
  <si>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</si>
  <si>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</si>
  <si>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</si>
  <si>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</si>
  <si>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</si>
  <si>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</si>
  <si>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</si>
  <si>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</si>
  <si>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</si>
  <si>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</si>
  <si>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</si>
  <si>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</si>
  <si>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</si>
  <si>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</si>
  <si>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</si>
  <si>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</si>
  <si>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</si>
  <si>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</si>
  <si>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</si>
  <si>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</si>
  <si>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</si>
  <si>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</si>
  <si>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</si>
  <si>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</si>
  <si>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</si>
  <si>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</si>
  <si>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</si>
  <si>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</si>
  <si>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</si>
  <si>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</si>
  <si>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</si>
  <si>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</si>
  <si>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</si>
  <si>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</si>
  <si>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</si>
  <si>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</si>
  <si>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</si>
  <si>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</si>
  <si>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</si>
  <si>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</si>
  <si>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</si>
  <si>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</si>
  <si>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</si>
  <si>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</si>
  <si>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</si>
  <si>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</si>
  <si>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</si>
  <si>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</si>
  <si>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</si>
  <si>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</si>
  <si>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</si>
  <si>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</si>
  <si>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</si>
  <si>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</si>
  <si>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</si>
  <si>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</si>
  <si>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</si>
  <si>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</si>
  <si>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</si>
  <si>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</si>
  <si>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</si>
  <si>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</si>
  <si>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</si>
  <si>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</si>
  <si>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</si>
  <si>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</si>
  <si>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</si>
  <si>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</si>
  <si>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</si>
  <si>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</si>
  <si>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</si>
  <si>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</si>
  <si>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</si>
  <si>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</si>
  <si>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</si>
  <si>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</si>
  <si>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</si>
  <si>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</si>
  <si>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</si>
  <si>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</si>
  <si>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</si>
  <si>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</si>
  <si>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</si>
  <si>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</si>
  <si>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</si>
  <si>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</si>
  <si>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</si>
  <si>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</si>
  <si>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</si>
  <si>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</si>
  <si>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</si>
  <si>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</si>
  <si>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</si>
  <si>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</si>
  <si>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</si>
  <si>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</si>
  <si>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</si>
  <si>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</si>
  <si>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</si>
  <si>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</si>
  <si>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</si>
  <si>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</si>
  <si>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</si>
  <si>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</si>
  <si>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</si>
  <si>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</si>
  <si>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</si>
  <si>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</si>
  <si>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</si>
  <si>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</si>
  <si>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</si>
  <si>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</si>
  <si>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</si>
  <si>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</si>
  <si>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</si>
  <si>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</si>
  <si>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</si>
  <si>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</si>
  <si>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</si>
  <si>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</si>
  <si>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</si>
  <si>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</si>
  <si>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</si>
  <si>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</si>
  <si>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</si>
  <si>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</si>
  <si>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</si>
  <si>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</si>
  <si>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</si>
  <si>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</si>
  <si>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</si>
  <si>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</si>
  <si>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</si>
  <si>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</si>
  <si>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</si>
  <si>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</si>
  <si>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</si>
  <si>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</si>
  <si>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</si>
  <si>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</si>
  <si>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</si>
  <si>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</si>
  <si>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</si>
  <si>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</si>
  <si>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</si>
  <si>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</si>
  <si>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</si>
  <si>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</si>
  <si>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</si>
  <si>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</si>
  <si>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</si>
  <si>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</si>
  <si>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</si>
  <si>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</si>
  <si>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</si>
  <si>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</si>
  <si>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</si>
  <si>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</si>
  <si>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</si>
  <si>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</si>
  <si>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</si>
  <si>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</si>
  <si>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</si>
  <si>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</si>
  <si>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</si>
  <si>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</si>
  <si>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</si>
  <si>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</si>
  <si>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</si>
  <si>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</si>
  <si>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</si>
  <si>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</si>
  <si>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</si>
  <si>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</si>
  <si>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</si>
  <si>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</si>
  <si>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</si>
  <si>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</si>
  <si>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</si>
  <si>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</si>
  <si>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</si>
  <si>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</si>
  <si>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</si>
  <si>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</si>
  <si>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</si>
  <si>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</si>
  <si>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</si>
  <si>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</si>
  <si>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</si>
  <si>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</si>
  <si>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</si>
  <si>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</si>
  <si>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</si>
  <si>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</si>
  <si>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</si>
  <si>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</si>
  <si>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</si>
  <si>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</si>
  <si>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</si>
  <si>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</si>
  <si>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</si>
  <si>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</si>
  <si>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</si>
  <si>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</si>
  <si>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</si>
  <si>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</si>
  <si>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</si>
  <si>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</si>
  <si>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</si>
  <si>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</si>
  <si>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</si>
  <si>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</si>
  <si>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</si>
  <si>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</si>
  <si>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</si>
  <si>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</si>
  <si>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</si>
  <si>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</si>
  <si>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</si>
  <si>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</si>
  <si>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</si>
  <si>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</si>
  <si>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</si>
  <si>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</si>
  <si>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</si>
  <si>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</si>
  <si>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</si>
  <si>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</si>
  <si>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</si>
  <si>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</si>
  <si>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</si>
  <si>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</si>
  <si>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</si>
  <si>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</si>
  <si>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</si>
  <si>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</si>
  <si>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</si>
  <si>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</si>
  <si>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</si>
  <si>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</si>
  <si>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</si>
  <si>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</si>
  <si>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</si>
  <si>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</si>
  <si>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</si>
  <si>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</si>
  <si>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</si>
  <si>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</si>
  <si>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</si>
  <si>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</si>
  <si>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</si>
  <si>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</si>
  <si>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</si>
  <si>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</si>
  <si>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</si>
  <si>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</si>
  <si>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</si>
  <si>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</si>
  <si>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</si>
  <si>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</si>
  <si>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</si>
  <si>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</si>
  <si>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</si>
  <si>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</si>
  <si>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</si>
  <si>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</si>
  <si>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</si>
  <si>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</si>
  <si>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</si>
  <si>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</si>
  <si>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</si>
  <si>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</si>
  <si>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</si>
  <si>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</si>
  <si>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</si>
  <si>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</si>
  <si>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</si>
  <si>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</si>
  <si>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</si>
  <si>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</si>
  <si>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</si>
  <si>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</si>
  <si>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</si>
  <si>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</si>
  <si>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</si>
  <si>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</si>
  <si>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</si>
  <si>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</si>
  <si>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</si>
  <si>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</si>
  <si>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</si>
  <si>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</si>
  <si>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</si>
  <si>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</si>
  <si>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</si>
  <si>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</si>
  <si>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</si>
  <si>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</si>
  <si>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</si>
  <si>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</si>
  <si>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</si>
  <si>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</si>
  <si>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</si>
  <si>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</si>
  <si>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</si>
  <si>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</si>
  <si>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</si>
  <si>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</si>
  <si>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</si>
  <si>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</si>
  <si>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</si>
  <si>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</si>
  <si>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</si>
  <si>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</si>
  <si>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</si>
  <si>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</si>
  <si>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</si>
  <si>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</si>
  <si>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</si>
  <si>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</si>
  <si>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</si>
  <si>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</si>
  <si>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</si>
  <si>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</si>
  <si>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</si>
  <si>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</si>
  <si>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</si>
  <si>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</si>
  <si>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</si>
  <si>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</si>
  <si>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</si>
  <si>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</si>
  <si>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</si>
  <si>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</si>
  <si>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</si>
  <si>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</si>
  <si>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</si>
  <si>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</si>
  <si>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</si>
  <si>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</si>
  <si>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</si>
  <si>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</si>
  <si>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</si>
  <si>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</si>
  <si>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</si>
  <si>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</si>
  <si>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</si>
  <si>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</si>
  <si>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</si>
  <si>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</si>
  <si>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</si>
  <si>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</si>
  <si>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</si>
  <si>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</si>
  <si>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</si>
  <si>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</si>
  <si>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</si>
  <si>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</si>
  <si>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</si>
  <si>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</si>
  <si>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</si>
  <si>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</si>
  <si>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</si>
  <si>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</si>
  <si>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</si>
  <si>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</si>
  <si>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</si>
  <si>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</si>
  <si>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</si>
  <si>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</si>
  <si>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</si>
  <si>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</si>
  <si>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</si>
  <si>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</si>
  <si>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</si>
  <si>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</si>
  <si>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</si>
  <si>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</si>
  <si>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</si>
  <si>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</si>
  <si>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</si>
  <si>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</si>
  <si>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</si>
  <si>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</si>
  <si>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</si>
  <si>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</si>
  <si>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</si>
  <si>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</si>
  <si>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</si>
  <si>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</si>
  <si>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</si>
  <si>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</si>
  <si>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</si>
  <si>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</si>
  <si>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</si>
  <si>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</si>
  <si>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</si>
  <si>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</si>
  <si>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</si>
  <si>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</si>
  <si>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</si>
  <si>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</si>
  <si>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</si>
  <si>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</si>
  <si>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</si>
  <si>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</si>
  <si>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</si>
  <si>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</si>
  <si>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</si>
  <si>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</si>
  <si>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</si>
  <si>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</si>
  <si>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</si>
  <si>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</si>
  <si>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</si>
  <si>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</si>
  <si>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</si>
  <si>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</si>
  <si>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</si>
  <si>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</si>
  <si>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</si>
  <si>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</si>
  <si>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</si>
  <si>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</si>
  <si>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</si>
  <si>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</si>
  <si>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</si>
  <si>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</si>
  <si>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</si>
  <si>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</si>
  <si>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</si>
  <si>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</si>
  <si>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</si>
  <si>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</si>
  <si>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</si>
  <si>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</si>
  <si>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</si>
  <si>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</si>
  <si>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</si>
  <si>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</si>
  <si>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</si>
  <si>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</si>
  <si>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</si>
  <si>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</si>
  <si>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</si>
  <si>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</si>
  <si>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</si>
  <si>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</si>
  <si>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</si>
  <si>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</si>
  <si>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</si>
  <si>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</si>
  <si>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</si>
  <si>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</si>
  <si>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</si>
  <si>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</si>
  <si>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</si>
  <si>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</si>
  <si>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</si>
  <si>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</si>
  <si>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</si>
  <si>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</si>
  <si>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</si>
  <si>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</si>
  <si>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</si>
  <si>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</si>
  <si>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</si>
  <si>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</si>
  <si>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</si>
  <si>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</si>
  <si>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</si>
  <si>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</si>
  <si>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</si>
  <si>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</si>
  <si>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</si>
  <si>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</si>
  <si>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</si>
  <si>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</si>
  <si>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</si>
  <si>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</si>
  <si>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</si>
  <si>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</si>
  <si>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</si>
  <si>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</si>
  <si>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</si>
  <si>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</si>
  <si>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</si>
  <si>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</si>
  <si>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</si>
  <si>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</si>
  <si>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</si>
  <si>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</si>
  <si>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</si>
  <si>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</si>
  <si>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</si>
  <si>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</si>
  <si>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</si>
  <si>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</si>
  <si>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</si>
  <si>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</si>
  <si>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</si>
  <si>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</si>
  <si>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</si>
  <si>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</si>
  <si>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</si>
  <si>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</si>
  <si>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</si>
  <si>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</si>
  <si>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</si>
  <si>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</si>
  <si>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</si>
  <si>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</si>
  <si>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</si>
  <si>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</si>
  <si>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</si>
  <si>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</si>
  <si>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</si>
  <si>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</si>
  <si>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</si>
  <si>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</si>
  <si>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</si>
  <si>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</si>
  <si>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</si>
  <si>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</si>
  <si>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</si>
  <si>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</si>
  <si>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</si>
  <si>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</si>
  <si>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</si>
  <si>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</si>
  <si>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</si>
  <si>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</si>
  <si>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</si>
  <si>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</si>
  <si>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</si>
  <si>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</si>
  <si>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</si>
  <si>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</si>
  <si>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</si>
  <si>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</si>
  <si>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</si>
  <si>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</si>
  <si>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</si>
  <si>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</si>
  <si>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</si>
  <si>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</si>
  <si>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</si>
  <si>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</si>
  <si>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</si>
  <si>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</si>
  <si>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</si>
  <si>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</si>
  <si>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</si>
  <si>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</si>
  <si>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</si>
  <si>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</si>
  <si>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</si>
  <si>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</si>
  <si>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</si>
  <si>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</si>
  <si>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</si>
  <si>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</si>
  <si>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</si>
  <si>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</si>
  <si>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</si>
  <si>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</si>
  <si>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</si>
  <si>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</si>
  <si>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</si>
  <si>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</si>
  <si>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</si>
  <si>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</si>
  <si>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</si>
  <si>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</si>
  <si>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</si>
  <si>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</si>
  <si>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</si>
  <si>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</si>
  <si>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</si>
  <si>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</si>
  <si>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</si>
  <si>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</si>
  <si>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</si>
  <si>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</si>
  <si>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</si>
  <si>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</si>
  <si>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</si>
  <si>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</si>
  <si>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</si>
  <si>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</si>
  <si>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</si>
  <si>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</si>
  <si>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</si>
  <si>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</si>
  <si>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</si>
  <si>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</si>
  <si>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</si>
  <si>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</si>
  <si>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</si>
  <si>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</si>
  <si>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</si>
  <si>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</si>
  <si>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</si>
  <si>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</si>
  <si>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</si>
  <si>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</si>
  <si>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</si>
  <si>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</si>
  <si>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</si>
  <si>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</si>
  <si>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</si>
  <si>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</si>
  <si>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</si>
  <si>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</si>
  <si>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</si>
  <si>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</si>
  <si>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</si>
  <si>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</si>
  <si>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</si>
  <si>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</si>
  <si>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</si>
  <si>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</si>
  <si>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</si>
  <si>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</si>
  <si>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</si>
  <si>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</si>
  <si>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</si>
  <si>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</si>
  <si>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</si>
  <si>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</si>
  <si>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</si>
  <si>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</si>
  <si>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</si>
  <si>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</si>
  <si>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</si>
  <si>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</si>
  <si>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</si>
  <si>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</si>
  <si>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</si>
  <si>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</si>
  <si>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</si>
  <si>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</si>
  <si>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</si>
  <si>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</si>
  <si>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</si>
  <si>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</si>
  <si>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</si>
  <si>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</si>
  <si>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</si>
  <si>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</si>
  <si>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</si>
  <si>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</si>
  <si>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</si>
  <si>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</si>
  <si>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</si>
  <si>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</si>
  <si>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</si>
  <si>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</si>
  <si>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</si>
  <si>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</si>
  <si>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</si>
  <si>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</si>
  <si>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</si>
  <si>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</si>
  <si>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</si>
  <si>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</si>
  <si>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</si>
  <si>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</si>
  <si>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</si>
  <si>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</si>
  <si>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</si>
  <si>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</si>
  <si>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</si>
  <si>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</si>
  <si>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</si>
  <si>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</si>
  <si>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</si>
  <si>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</si>
  <si>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</si>
  <si>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</si>
  <si>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</si>
  <si>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</si>
  <si>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</si>
  <si>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</si>
  <si>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</si>
  <si>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</si>
  <si>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</si>
  <si>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</si>
  <si>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</si>
  <si>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</si>
  <si>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</si>
  <si>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</si>
  <si>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</si>
  <si>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</si>
  <si>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</si>
  <si>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</si>
  <si>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</si>
  <si>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</si>
  <si>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</si>
  <si>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</si>
  <si>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</si>
  <si>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</si>
  <si>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</si>
  <si>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</si>
  <si>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</si>
  <si>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</si>
  <si>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</si>
  <si>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</si>
  <si>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</si>
  <si>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</si>
  <si>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</si>
  <si>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</si>
  <si>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</si>
  <si>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</si>
  <si>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</si>
  <si>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</si>
  <si>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</si>
  <si>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</si>
  <si>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</si>
  <si>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</si>
  <si>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</si>
  <si>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</si>
  <si>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</si>
  <si>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</si>
  <si>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</si>
  <si>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</si>
  <si>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</si>
  <si>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</si>
  <si>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</si>
  <si>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</si>
  <si>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</si>
  <si>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</si>
  <si>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</si>
  <si>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</si>
  <si>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</si>
  <si>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</si>
  <si>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</si>
  <si>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</si>
  <si>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</si>
  <si>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</si>
  <si>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</si>
  <si>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</si>
  <si>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</si>
  <si>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</si>
  <si>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</si>
  <si>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</si>
  <si>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</si>
  <si>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</si>
  <si>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</si>
  <si>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</si>
  <si>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</si>
  <si>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</si>
  <si>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</si>
  <si>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</si>
  <si>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</si>
  <si>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</si>
  <si>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</si>
  <si>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</si>
  <si>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</si>
  <si>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</si>
  <si>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</si>
  <si>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</si>
  <si>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</si>
  <si>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</si>
  <si>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</si>
  <si>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</si>
  <si>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</si>
  <si>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</si>
  <si>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</si>
  <si>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</si>
  <si>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</si>
  <si>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</si>
  <si>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</si>
  <si>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</si>
  <si>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</si>
  <si>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</si>
  <si>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</si>
  <si>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</si>
  <si>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</si>
  <si>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</si>
  <si>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</si>
  <si>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</si>
  <si>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</si>
  <si>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</si>
  <si>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</si>
  <si>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</si>
  <si>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</si>
  <si>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</si>
  <si>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</si>
  <si>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</si>
  <si>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</si>
  <si>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</si>
  <si>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</si>
  <si>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</si>
  <si>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</si>
  <si>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</si>
  <si>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</si>
  <si>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</si>
  <si>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</si>
  <si>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</si>
  <si>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</si>
  <si>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</si>
  <si>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</si>
  <si>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</si>
  <si>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</si>
  <si>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</si>
  <si>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</si>
  <si>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</si>
  <si>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</si>
  <si>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</si>
  <si>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</si>
  <si>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</si>
  <si>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</si>
  <si>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</si>
  <si>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</si>
  <si>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</si>
  <si>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</si>
  <si>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</si>
  <si>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</si>
  <si>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</si>
  <si>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</si>
  <si>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</si>
  <si>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</si>
  <si>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</si>
  <si>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</si>
  <si>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</si>
  <si>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</si>
  <si>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</si>
  <si>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</si>
  <si>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</si>
  <si>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</si>
  <si>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</si>
  <si>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</si>
  <si>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</si>
  <si>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</si>
  <si>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</si>
  <si>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</si>
  <si>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</si>
  <si>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</si>
  <si>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</si>
  <si>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</si>
  <si>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</si>
  <si>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</si>
  <si>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</si>
  <si>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</si>
  <si>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</si>
  <si>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</si>
  <si>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</si>
  <si>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</si>
  <si>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</si>
  <si>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</si>
  <si>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</si>
  <si>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</si>
  <si>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</si>
  <si>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</si>
  <si>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</si>
  <si>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</si>
  <si>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</si>
  <si>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</si>
  <si>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</si>
  <si>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</si>
  <si>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</si>
  <si>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</si>
  <si>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</si>
  <si>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</si>
  <si>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</si>
  <si>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</si>
  <si>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</si>
  <si>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</si>
  <si>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</si>
  <si>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</si>
  <si>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</si>
  <si>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</si>
  <si>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</si>
  <si>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</si>
  <si>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</si>
  <si>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</si>
  <si>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</si>
  <si>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</si>
  <si>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</si>
  <si>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</si>
  <si>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</si>
  <si>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</si>
  <si>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</si>
  <si>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</si>
  <si>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</si>
  <si>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</si>
  <si>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</si>
  <si>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</si>
  <si>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</si>
  <si>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</si>
  <si>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</si>
  <si>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</si>
  <si>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</si>
  <si>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</si>
  <si>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</si>
  <si>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</si>
  <si>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</si>
  <si>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</si>
  <si>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</si>
  <si>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</si>
  <si>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</si>
  <si>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</si>
  <si>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</si>
  <si>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</si>
  <si>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</si>
  <si>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</si>
  <si>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</si>
  <si>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</si>
  <si>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</si>
  <si>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</si>
  <si>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</si>
  <si>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</si>
  <si>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</si>
  <si>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</si>
  <si>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</si>
  <si>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</si>
  <si>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</si>
  <si>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</si>
  <si>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</si>
  <si>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</si>
  <si>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</si>
  <si>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</si>
  <si>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</si>
  <si>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</si>
  <si>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</si>
  <si>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</si>
  <si>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</si>
  <si>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</si>
  <si>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</si>
  <si>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</si>
  <si>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</si>
  <si>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</si>
  <si>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</si>
  <si>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</si>
  <si>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</si>
  <si>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</si>
  <si>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</si>
  <si>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</si>
  <si>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</si>
  <si>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</si>
  <si>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</si>
  <si>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</si>
  <si>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</si>
  <si>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</si>
  <si>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</si>
  <si>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</si>
  <si>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</si>
  <si>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</si>
  <si>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</si>
  <si>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</si>
  <si>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</si>
  <si>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</si>
  <si>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</si>
  <si>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</si>
  <si>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</si>
  <si>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</si>
  <si>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</si>
  <si>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</si>
  <si>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</si>
  <si>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</si>
  <si>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</si>
  <si>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</si>
  <si>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</si>
  <si>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</si>
  <si>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</si>
  <si>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</si>
  <si>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</si>
  <si>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</si>
  <si>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</si>
  <si>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</si>
  <si>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</si>
  <si>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</si>
  <si>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</si>
  <si>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</si>
  <si>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</si>
  <si>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</si>
  <si>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</si>
  <si>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</si>
  <si>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</si>
  <si>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</si>
  <si>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</si>
  <si>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</si>
  <si>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</si>
  <si>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</si>
  <si>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</si>
  <si>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</si>
  <si>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</si>
  <si>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</si>
  <si>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</si>
  <si>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</si>
  <si>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</si>
  <si>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</si>
  <si>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</si>
  <si>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</si>
  <si>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</si>
  <si>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</si>
  <si>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</si>
  <si>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</si>
  <si>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</si>
  <si>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</si>
  <si>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</si>
  <si>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</si>
  <si>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</si>
  <si>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</si>
  <si>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</si>
  <si>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</si>
  <si>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</si>
  <si>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</si>
  <si>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</si>
  <si>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</si>
  <si>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</si>
  <si>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</si>
  <si>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</si>
  <si>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</si>
  <si>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</si>
  <si>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</si>
  <si>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</si>
  <si>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</si>
  <si>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</si>
  <si>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</si>
  <si>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</si>
  <si>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</si>
  <si>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</si>
  <si>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</si>
  <si>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</si>
  <si>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</si>
  <si>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</si>
  <si>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</si>
  <si>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</si>
  <si>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</si>
  <si>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</si>
  <si>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</si>
  <si>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</si>
  <si>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</si>
  <si>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</si>
  <si>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</si>
  <si>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</si>
  <si>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</si>
  <si>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</si>
  <si>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</si>
  <si>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</si>
  <si>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</si>
  <si>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</si>
  <si>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</si>
  <si>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</si>
  <si>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</si>
  <si>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</si>
  <si>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</si>
  <si>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</si>
  <si>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</si>
  <si>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</si>
  <si>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</si>
  <si>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</si>
  <si>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</si>
  <si>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</si>
  <si>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</si>
  <si>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</si>
  <si>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</si>
  <si>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</si>
  <si>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</si>
  <si>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</si>
  <si>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</si>
  <si>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</si>
  <si>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</si>
  <si>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</si>
  <si>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</si>
  <si>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</si>
  <si>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</si>
  <si>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</si>
  <si>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</si>
  <si>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</si>
  <si>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</si>
  <si>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</si>
  <si>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</si>
  <si>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</si>
  <si>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</si>
  <si>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</si>
  <si>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</si>
  <si>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</si>
  <si>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</si>
  <si>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</si>
  <si>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</si>
  <si>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</si>
  <si>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</si>
  <si>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</si>
  <si>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</si>
  <si>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</si>
  <si>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</si>
  <si>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</si>
  <si>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</si>
  <si>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</si>
  <si>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</si>
  <si>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</si>
  <si>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</si>
  <si>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</si>
  <si>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</si>
  <si>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</si>
  <si>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</si>
  <si>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</si>
  <si>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</si>
  <si>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</si>
  <si>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</si>
  <si>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</si>
  <si>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</si>
  <si>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</si>
  <si>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</si>
  <si>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</si>
  <si>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</si>
  <si>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</si>
  <si>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</si>
  <si>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</si>
  <si>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</si>
  <si>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</si>
  <si>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</si>
  <si>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</si>
  <si>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</si>
  <si>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</si>
  <si>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</si>
  <si>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</si>
  <si>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</si>
  <si>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</si>
  <si>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</si>
  <si>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</si>
  <si>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</si>
  <si>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</si>
  <si>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</si>
  <si>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</si>
  <si>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</si>
  <si>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</si>
  <si>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</si>
  <si>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</si>
  <si>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</si>
  <si>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</si>
  <si>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</si>
  <si>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</si>
  <si>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</si>
  <si>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</si>
  <si>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</si>
  <si>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</si>
  <si>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</si>
  <si>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</si>
  <si>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</si>
  <si>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</si>
  <si>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</si>
  <si>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</si>
  <si>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</si>
  <si>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</si>
  <si>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</si>
  <si>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</si>
  <si>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</si>
  <si>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</si>
  <si>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</si>
  <si>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</si>
  <si>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</si>
  <si>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</si>
  <si>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</si>
  <si>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</si>
  <si>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</si>
  <si>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</si>
  <si>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</si>
  <si>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</si>
  <si>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</si>
  <si>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</si>
  <si>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</si>
  <si>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</si>
  <si>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</si>
  <si>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</si>
  <si>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</si>
  <si>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</si>
  <si>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</si>
  <si>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</si>
  <si>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</si>
  <si>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</si>
  <si>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</si>
  <si>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</si>
  <si>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</si>
  <si>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</si>
  <si>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</si>
  <si>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</si>
  <si>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</si>
  <si>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</si>
  <si>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</si>
  <si>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</si>
  <si>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</si>
  <si>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</si>
  <si>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</si>
  <si>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</si>
  <si>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</si>
  <si>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</si>
  <si>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</si>
  <si>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</si>
  <si>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</si>
  <si>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</si>
  <si>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</si>
  <si>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</si>
  <si>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</si>
  <si>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</si>
  <si>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</si>
  <si>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</si>
  <si>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</si>
  <si>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</si>
  <si>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</si>
  <si>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</si>
  <si>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</si>
  <si>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</si>
  <si>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</si>
  <si>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</si>
  <si>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</si>
  <si>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</si>
  <si>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</si>
  <si>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</si>
  <si>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</si>
  <si>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</si>
  <si>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</si>
  <si>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</si>
  <si>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</si>
  <si>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</si>
  <si>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</si>
  <si>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</si>
  <si>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</si>
  <si>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</si>
  <si>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</si>
  <si>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</si>
  <si>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</si>
  <si>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</si>
  <si>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</si>
  <si>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</si>
  <si>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</si>
  <si>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</si>
  <si>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</si>
  <si>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</si>
  <si>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</si>
  <si>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</si>
  <si>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</si>
  <si>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</si>
  <si>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</si>
  <si>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</si>
  <si>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</si>
  <si>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</si>
  <si>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</si>
  <si>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</si>
  <si>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</si>
  <si>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</si>
  <si>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</si>
  <si>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</si>
  <si>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</si>
  <si>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</si>
  <si>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</si>
  <si>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</si>
  <si>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</si>
  <si>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</si>
  <si>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</si>
  <si>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</si>
  <si>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</si>
  <si>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</si>
  <si>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</si>
  <si>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</si>
  <si>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</si>
  <si>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</si>
  <si>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</si>
  <si>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</si>
  <si>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</si>
  <si>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</si>
  <si>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</si>
  <si>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</si>
  <si>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</si>
  <si>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</si>
  <si>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</si>
  <si>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</si>
  <si>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</si>
  <si>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</si>
  <si>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</si>
  <si>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</si>
  <si>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</si>
  <si>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</si>
  <si>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</si>
  <si>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</si>
  <si>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</si>
  <si>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</si>
  <si>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</si>
  <si>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</si>
  <si>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</si>
  <si>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</si>
  <si>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</si>
  <si>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</si>
  <si>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</si>
  <si>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</si>
  <si>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</si>
  <si>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</si>
  <si>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</si>
  <si>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</si>
  <si>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</si>
  <si>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</si>
  <si>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</si>
  <si>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</si>
  <si>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</si>
  <si>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</si>
  <si>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</si>
  <si>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</si>
  <si>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</si>
  <si>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</si>
  <si>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</si>
  <si>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</si>
  <si>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</si>
  <si>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</si>
  <si>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</si>
  <si>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</si>
  <si>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</si>
  <si>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</si>
  <si>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</si>
  <si>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</si>
  <si>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</si>
  <si>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</si>
  <si>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</si>
  <si>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</si>
  <si>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</si>
  <si>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</si>
  <si>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</si>
  <si>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</si>
  <si>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</si>
  <si>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</si>
  <si>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</si>
  <si>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</si>
  <si>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</si>
  <si>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</si>
  <si>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</si>
  <si>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</si>
  <si>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</si>
  <si>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</si>
  <si>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</si>
  <si>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</si>
  <si>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</si>
  <si>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</si>
  <si>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</si>
  <si>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</si>
  <si>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</si>
  <si>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</si>
  <si>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</si>
  <si>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</si>
  <si>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</si>
  <si>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</si>
  <si>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</si>
  <si>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</si>
  <si>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</si>
  <si>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</si>
  <si>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</si>
  <si>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</si>
  <si>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</si>
  <si>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</si>
  <si>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</si>
  <si>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</si>
  <si>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</si>
  <si>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</si>
  <si>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</si>
  <si>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</si>
  <si>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</si>
  <si>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</si>
  <si>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</si>
  <si>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</si>
  <si>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</si>
  <si>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</si>
  <si>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</si>
  <si>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</si>
  <si>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</si>
  <si>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</si>
  <si>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</si>
  <si>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</si>
  <si>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</si>
  <si>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</si>
  <si>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</si>
  <si>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</si>
  <si>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</si>
  <si>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</si>
  <si>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</si>
  <si>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</si>
  <si>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</si>
  <si>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</si>
  <si>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</si>
  <si>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</si>
  <si>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</si>
  <si>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</si>
  <si>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</si>
  <si>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</si>
  <si>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</si>
  <si>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</si>
  <si>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</si>
  <si>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</si>
  <si>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</si>
  <si>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</si>
  <si>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</si>
  <si>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</si>
  <si>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</si>
  <si>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</si>
  <si>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</si>
  <si>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</si>
  <si>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</si>
  <si>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</si>
  <si>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</si>
  <si>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</si>
  <si>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</si>
  <si>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</si>
  <si>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</si>
  <si>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</si>
  <si>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</si>
  <si>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</si>
  <si>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</si>
  <si>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</si>
  <si>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</si>
  <si>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</si>
  <si>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</si>
  <si>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</si>
  <si>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</si>
  <si>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</si>
  <si>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</si>
  <si>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</si>
  <si>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</si>
  <si>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</si>
  <si>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</si>
  <si>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</si>
  <si>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</si>
  <si>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</si>
  <si>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</si>
  <si>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</si>
  <si>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</si>
  <si>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</si>
  <si>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</si>
  <si>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</si>
  <si>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</si>
  <si>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</si>
  <si>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</si>
  <si>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</si>
  <si>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</si>
  <si>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</si>
  <si>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</si>
  <si>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</si>
  <si>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</si>
  <si>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</si>
  <si>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</si>
  <si>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</si>
  <si>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</si>
  <si>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</si>
  <si>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</si>
  <si>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</si>
  <si>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</si>
  <si>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</si>
  <si>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</si>
  <si>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</si>
  <si>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</si>
  <si>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</si>
  <si>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</si>
  <si>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</si>
  <si>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</si>
  <si>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</si>
  <si>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</si>
  <si>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</si>
  <si>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</si>
  <si>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</si>
  <si>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</si>
  <si>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</si>
  <si>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</si>
  <si>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</si>
  <si>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</si>
  <si>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</si>
  <si>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</si>
  <si>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</si>
  <si>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</si>
  <si>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</si>
  <si>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</si>
  <si>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</si>
  <si>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</si>
  <si>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</si>
  <si>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</si>
  <si>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</si>
  <si>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</si>
  <si>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</si>
  <si>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</si>
  <si>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</si>
  <si>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</si>
  <si>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</si>
  <si>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</si>
  <si>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</si>
  <si>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</si>
  <si>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</si>
  <si>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</si>
  <si>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</si>
  <si>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</si>
  <si>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</si>
  <si>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</si>
  <si>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</si>
  <si>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</si>
  <si>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</si>
  <si>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</si>
  <si>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</si>
  <si>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</si>
  <si>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</si>
  <si>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</si>
  <si>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</si>
  <si>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</si>
  <si>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</si>
  <si>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</si>
  <si>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</si>
  <si>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</si>
  <si>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</si>
  <si>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</si>
  <si>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</si>
  <si>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</si>
  <si>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</si>
  <si>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</si>
  <si>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</si>
  <si>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</si>
  <si>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</si>
  <si>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</si>
  <si>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</si>
  <si>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</si>
  <si>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</si>
  <si>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</si>
  <si>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</si>
  <si>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</si>
  <si>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</si>
  <si>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</si>
  <si>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</si>
  <si>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</si>
  <si>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</si>
  <si>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</si>
  <si>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</si>
  <si>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</si>
  <si>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</si>
  <si>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</si>
  <si>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</si>
  <si>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</si>
  <si>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</si>
  <si>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</si>
  <si>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</si>
  <si>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</si>
  <si>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</si>
  <si>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</si>
  <si>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</si>
  <si>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</si>
  <si>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</si>
  <si>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</si>
  <si>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</si>
  <si>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</si>
  <si>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</si>
  <si>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</si>
  <si>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</si>
  <si>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</si>
  <si>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</si>
  <si>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</si>
  <si>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</si>
  <si>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</si>
  <si>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</si>
  <si>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</si>
  <si>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</si>
  <si>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</si>
  <si>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</si>
  <si>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</si>
  <si>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</si>
  <si>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</si>
  <si>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</si>
  <si>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</si>
  <si>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</si>
  <si>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</si>
  <si>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</si>
  <si>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</si>
  <si>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</si>
  <si>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</si>
  <si>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</si>
  <si>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</si>
  <si>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</si>
  <si>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</si>
  <si>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</si>
  <si>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</si>
  <si>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</si>
  <si>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</si>
  <si>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</si>
  <si>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</si>
  <si>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</si>
  <si>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</si>
  <si>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</si>
  <si>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</si>
  <si>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</si>
  <si>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</si>
  <si>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</si>
  <si>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</si>
  <si>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</si>
  <si>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</si>
  <si>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</si>
  <si>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</si>
  <si>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</si>
  <si>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</si>
  <si>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</si>
  <si>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</si>
  <si>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</si>
  <si>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</si>
  <si>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</si>
  <si>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</si>
  <si>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</si>
  <si>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</si>
  <si>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</si>
  <si>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</si>
  <si>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</si>
  <si>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</si>
  <si>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</si>
  <si>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</si>
  <si>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</si>
  <si>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</si>
  <si>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</si>
  <si>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</si>
  <si>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</si>
  <si>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</si>
  <si>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</si>
  <si>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</si>
  <si>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</si>
  <si>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</si>
  <si>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</si>
  <si>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</si>
  <si>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</si>
  <si>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</si>
  <si>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</si>
  <si>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</si>
  <si>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</si>
  <si>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</si>
  <si>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</si>
  <si>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</si>
  <si>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</si>
  <si>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</si>
  <si>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</si>
  <si>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</si>
  <si>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</si>
  <si>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</si>
  <si>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</si>
  <si>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</si>
  <si>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</si>
  <si>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</si>
  <si>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</si>
  <si>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</si>
  <si>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</si>
  <si>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</si>
  <si>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</si>
  <si>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</si>
  <si>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</si>
  <si>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</si>
  <si>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</si>
  <si>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</si>
  <si>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</si>
  <si>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</si>
  <si>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</si>
  <si>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</si>
  <si>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</si>
  <si>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</si>
  <si>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</si>
  <si>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</si>
  <si>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</si>
  <si>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</si>
  <si>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</si>
  <si>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</si>
  <si>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</si>
  <si>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</si>
  <si>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</si>
  <si>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</si>
  <si>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</si>
  <si>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</si>
  <si>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</si>
  <si>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</si>
  <si>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</si>
  <si>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</si>
  <si>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</si>
  <si>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</si>
  <si>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</si>
  <si>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</si>
  <si>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</si>
  <si>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</si>
  <si>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</si>
  <si>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</si>
  <si>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</si>
  <si>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</si>
  <si>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</si>
  <si>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</si>
  <si>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</si>
  <si>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</si>
  <si>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</si>
  <si>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</si>
  <si>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</si>
  <si>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</si>
  <si>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</si>
  <si>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</si>
  <si>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</si>
  <si>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</si>
  <si>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</si>
  <si>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</si>
  <si>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</si>
  <si>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</si>
  <si>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</si>
  <si>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</si>
  <si>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</si>
  <si>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</si>
  <si>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</si>
  <si>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</si>
  <si>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</si>
  <si>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</si>
  <si>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</si>
  <si>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</si>
  <si>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</si>
  <si>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</si>
  <si>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</si>
  <si>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</si>
  <si>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</si>
  <si>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</si>
  <si>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</si>
  <si>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</si>
  <si>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</si>
  <si>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</si>
  <si>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</si>
  <si>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</si>
  <si>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</si>
  <si>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</si>
  <si>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</si>
  <si>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</si>
  <si>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</si>
  <si>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</si>
  <si>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</si>
  <si>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</si>
  <si>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</si>
  <si>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</si>
  <si>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</si>
  <si>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</si>
  <si>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</si>
  <si>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</si>
  <si>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</si>
  <si>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</si>
  <si>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</si>
  <si>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</si>
  <si>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</si>
  <si>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</si>
  <si>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</si>
  <si>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</si>
  <si>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</si>
  <si>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</si>
  <si>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</si>
  <si>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</si>
  <si>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</si>
  <si>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</si>
  <si>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</si>
  <si>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</si>
  <si>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</si>
  <si>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</si>
  <si>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</si>
  <si>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</si>
  <si>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</si>
  <si>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</si>
  <si>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</si>
  <si>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</si>
  <si>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</si>
  <si>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</si>
  <si>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</si>
  <si>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</si>
  <si>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</si>
  <si>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</si>
  <si>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</si>
  <si>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</si>
  <si>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</si>
  <si>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</si>
  <si>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</si>
  <si>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</si>
  <si>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</si>
  <si>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</si>
  <si>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</si>
  <si>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</si>
  <si>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</si>
  <si>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</si>
  <si>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</si>
  <si>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</si>
  <si>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</si>
  <si>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</si>
  <si>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</si>
  <si>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</si>
  <si>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</si>
  <si>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</si>
  <si>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</si>
  <si>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</si>
  <si>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</si>
  <si>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</si>
  <si>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</si>
  <si>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</si>
  <si>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</si>
  <si>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</si>
  <si>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</si>
  <si>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</si>
  <si>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</si>
  <si>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</si>
  <si>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</si>
  <si>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</si>
  <si>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</si>
  <si>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</si>
  <si>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</si>
  <si>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</si>
  <si>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</si>
  <si>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</si>
  <si>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</si>
  <si>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</si>
  <si>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</si>
  <si>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</si>
  <si>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</si>
  <si>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</si>
  <si>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</si>
  <si>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</si>
  <si>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</si>
  <si>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</si>
  <si>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</si>
  <si>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</si>
  <si>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</si>
  <si>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</si>
  <si>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</si>
  <si>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</si>
  <si>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</si>
  <si>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</si>
  <si>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</si>
  <si>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</si>
  <si>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</si>
  <si>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</si>
  <si>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</si>
  <si>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</si>
  <si>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</si>
  <si>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</si>
  <si>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</si>
  <si>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</si>
  <si>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</si>
  <si>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</si>
  <si>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</si>
  <si>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</si>
  <si>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</si>
  <si>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</si>
  <si>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</si>
  <si>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</si>
  <si>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</si>
  <si>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</si>
  <si>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</si>
  <si>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</si>
  <si>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</si>
  <si>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</si>
  <si>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</si>
  <si>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</si>
  <si>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</si>
  <si>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</si>
  <si>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</si>
  <si>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</si>
  <si>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</si>
  <si>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</si>
  <si>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</si>
  <si>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</si>
  <si>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</si>
  <si>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</si>
  <si>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</si>
  <si>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</si>
  <si>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</si>
  <si>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</si>
  <si>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</si>
  <si>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</si>
  <si>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</si>
  <si>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</si>
  <si>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</si>
  <si>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</si>
  <si>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</si>
  <si>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</si>
  <si>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</si>
  <si>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</si>
  <si>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</si>
  <si>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</si>
  <si>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</si>
  <si>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</si>
  <si>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</si>
  <si>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</si>
  <si>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</si>
  <si>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</si>
  <si>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</si>
  <si>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</si>
  <si>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</si>
  <si>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</si>
  <si>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</si>
  <si>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</si>
  <si>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</si>
  <si>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</si>
  <si>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</si>
  <si>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</si>
  <si>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</si>
  <si>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</si>
  <si>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</si>
  <si>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</si>
  <si>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</si>
  <si>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</si>
  <si>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</si>
  <si>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</si>
  <si>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</si>
  <si>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</si>
  <si>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</si>
  <si>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</si>
  <si>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</si>
  <si>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</si>
  <si>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</si>
  <si>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</si>
  <si>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</si>
  <si>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</si>
  <si>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</si>
  <si>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</si>
  <si>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</si>
  <si>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</si>
  <si>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</si>
  <si>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</si>
  <si>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</si>
  <si>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</si>
  <si>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</si>
  <si>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</si>
  <si>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</si>
  <si>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</si>
  <si>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</si>
  <si>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</si>
  <si>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</si>
  <si>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</si>
  <si>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</si>
  <si>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</si>
  <si>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</si>
  <si>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</si>
  <si>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</si>
  <si>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</si>
  <si>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</si>
  <si>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</si>
  <si>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</si>
  <si>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</si>
  <si>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</si>
  <si>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</si>
  <si>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</si>
  <si>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</si>
  <si>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</si>
  <si>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</si>
  <si>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</si>
  <si>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</si>
  <si>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</si>
  <si>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</si>
  <si>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</si>
  <si>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</si>
  <si>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</si>
  <si>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</si>
  <si>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</si>
  <si>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</si>
  <si>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</si>
  <si>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</si>
  <si>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</si>
  <si>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</si>
  <si>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</si>
  <si>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</si>
  <si>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</si>
  <si>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</si>
  <si>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</si>
  <si>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</si>
  <si>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</si>
  <si>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</si>
  <si>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</si>
  <si>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</si>
  <si>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</si>
  <si>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</si>
  <si>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</si>
  <si>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</si>
  <si>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</si>
  <si>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</si>
  <si>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</si>
  <si>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</si>
  <si>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</si>
  <si>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</si>
  <si>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</si>
  <si>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</si>
  <si>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</si>
  <si>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</si>
  <si>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</si>
  <si>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</si>
  <si>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</si>
  <si>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</si>
  <si>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</si>
  <si>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</si>
  <si>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</si>
  <si>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</si>
  <si>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</si>
  <si>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</si>
  <si>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</si>
  <si>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</si>
  <si>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</si>
  <si>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</si>
  <si>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</si>
  <si>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</si>
  <si>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</si>
  <si>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</si>
  <si>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</si>
  <si>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</si>
  <si>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</si>
  <si>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</si>
  <si>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</si>
  <si>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</si>
  <si>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</si>
  <si>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</si>
  <si>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</si>
  <si>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</si>
  <si>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</si>
  <si>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</si>
  <si>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</si>
  <si>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</si>
  <si>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</si>
  <si>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</si>
  <si>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</si>
  <si>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</si>
  <si>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</si>
  <si>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</si>
  <si>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</si>
  <si>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</si>
  <si>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</si>
  <si>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</si>
  <si>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</si>
  <si>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</si>
  <si>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</si>
  <si>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</si>
  <si>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</si>
  <si>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</si>
  <si>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</si>
  <si>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</si>
  <si>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</si>
  <si>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</si>
  <si>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</si>
  <si>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</si>
  <si>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</si>
  <si>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</si>
  <si>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</si>
  <si>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</si>
  <si>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</si>
  <si>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</si>
  <si>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</si>
  <si>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</si>
  <si>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</si>
  <si>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</si>
  <si>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</si>
  <si>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</si>
  <si>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</si>
  <si>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</si>
  <si>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</si>
  <si>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</si>
  <si>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</si>
  <si>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</si>
  <si>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</si>
  <si>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</si>
  <si>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</si>
  <si>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</si>
  <si>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</si>
  <si>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</si>
  <si>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</si>
  <si>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</si>
  <si>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</si>
  <si>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</si>
  <si>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</si>
  <si>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</si>
  <si>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</si>
  <si>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</si>
  <si>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</si>
  <si>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</si>
  <si>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</si>
  <si>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</si>
  <si>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</si>
  <si>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</si>
  <si>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</si>
  <si>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</si>
  <si>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</si>
  <si>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</si>
  <si>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</si>
  <si>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</si>
  <si>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</si>
  <si>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</si>
  <si>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</si>
  <si>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</si>
  <si>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</si>
  <si>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</si>
  <si>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</si>
  <si>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</si>
  <si>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</si>
  <si>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</si>
  <si>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</si>
  <si>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</si>
  <si>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</si>
  <si>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</si>
  <si>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</si>
  <si>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</si>
  <si>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</si>
  <si>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</si>
  <si>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</si>
  <si>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</si>
  <si>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</si>
  <si>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</si>
  <si>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</si>
  <si>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</si>
  <si>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</si>
  <si>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</si>
  <si>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</si>
  <si>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</si>
  <si>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</si>
  <si>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</si>
  <si>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</si>
  <si>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</si>
  <si>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</si>
  <si>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</si>
  <si>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</si>
  <si>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</si>
  <si>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</si>
  <si>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</si>
  <si>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</si>
  <si>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</si>
  <si>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</si>
  <si>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</si>
  <si>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</si>
  <si>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</si>
  <si>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</si>
  <si>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</si>
  <si>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</si>
  <si>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</si>
  <si>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</si>
  <si>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</si>
  <si>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</si>
  <si>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</si>
  <si>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</si>
  <si>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</si>
  <si>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</si>
  <si>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</si>
  <si>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</si>
  <si>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</si>
  <si>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</si>
  <si>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</si>
  <si>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</si>
  <si>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</si>
  <si>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</si>
  <si>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</si>
  <si>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</si>
  <si>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</si>
  <si>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</si>
  <si>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</si>
  <si>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</si>
  <si>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</si>
  <si>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</si>
  <si>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</si>
  <si>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</si>
  <si>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</si>
  <si>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</si>
  <si>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</si>
  <si>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</si>
  <si>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</si>
  <si>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</si>
  <si>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</si>
  <si>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</si>
  <si>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</si>
  <si>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</si>
  <si>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</si>
  <si>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</si>
  <si>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</si>
  <si>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</si>
  <si>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</si>
  <si>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</si>
  <si>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</si>
  <si>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</si>
  <si>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</si>
  <si>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</si>
  <si>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</si>
  <si>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</si>
  <si>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</si>
  <si>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</si>
  <si>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</si>
  <si>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</si>
  <si>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</si>
  <si>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</si>
  <si>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</si>
  <si>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</si>
  <si>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</si>
  <si>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</si>
  <si>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</si>
  <si>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</si>
  <si>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</si>
  <si>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</si>
  <si>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</si>
  <si>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</si>
  <si>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</si>
  <si>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</si>
  <si>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</si>
  <si>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</si>
  <si>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</si>
  <si>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</si>
  <si>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</si>
  <si>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</si>
  <si>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</si>
  <si>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</si>
  <si>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</si>
  <si>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</si>
  <si>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</si>
  <si>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</si>
  <si>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</si>
  <si>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</si>
  <si>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</si>
  <si>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</si>
  <si>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</si>
  <si>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</si>
  <si>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</si>
  <si>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</si>
  <si>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</si>
  <si>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</si>
  <si>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</si>
  <si>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</si>
  <si>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</si>
  <si>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</si>
  <si>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</si>
  <si>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</si>
  <si>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</si>
  <si>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</si>
  <si>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</si>
  <si>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</si>
  <si>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</si>
  <si>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</si>
  <si>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</si>
  <si>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</si>
  <si>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</si>
  <si>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</si>
  <si>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</si>
  <si>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</si>
  <si>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</si>
  <si>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</si>
  <si>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</si>
  <si>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</si>
  <si>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</si>
  <si>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</si>
  <si>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</si>
  <si>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</si>
  <si>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</si>
  <si>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</si>
  <si>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</si>
  <si>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</si>
  <si>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</si>
  <si>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</si>
  <si>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</si>
  <si>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</si>
  <si>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</si>
  <si>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</si>
  <si>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</si>
  <si>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</si>
  <si>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</si>
  <si>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</si>
  <si>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</si>
  <si>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</si>
  <si>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</si>
  <si>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</si>
  <si>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</si>
  <si>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</si>
  <si>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</si>
  <si>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</si>
  <si>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</si>
  <si>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</si>
  <si>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</si>
  <si>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</si>
  <si>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</si>
  <si>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</si>
  <si>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</si>
  <si>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</si>
  <si>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</si>
  <si>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</si>
  <si>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</si>
  <si>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</si>
  <si>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</si>
  <si>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</si>
  <si>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</si>
  <si>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</si>
  <si>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</si>
  <si>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</si>
  <si>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</si>
  <si>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</si>
  <si>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</si>
  <si>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</si>
  <si>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</si>
  <si>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</si>
  <si>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</si>
  <si>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</si>
  <si>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</si>
  <si>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</si>
  <si>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</si>
  <si>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</si>
  <si>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</si>
  <si>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</si>
  <si>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</si>
  <si>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</si>
  <si>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</si>
  <si>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</si>
  <si>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</si>
  <si>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</si>
  <si>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</si>
  <si>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</si>
  <si>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</si>
  <si>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</si>
  <si>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</si>
  <si>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</si>
  <si>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</si>
  <si>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</si>
  <si>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</si>
  <si>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</si>
  <si>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</si>
  <si>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</si>
  <si>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</si>
  <si>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</si>
  <si>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</si>
  <si>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</si>
  <si>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</si>
  <si>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</si>
  <si>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</si>
  <si>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</si>
  <si>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</si>
  <si>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</si>
  <si>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</si>
  <si>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</si>
  <si>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</si>
  <si>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</si>
  <si>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</si>
  <si>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</si>
  <si>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</si>
  <si>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</si>
  <si>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</si>
  <si>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</si>
  <si>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</si>
  <si>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</si>
  <si>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</si>
  <si>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</si>
  <si>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</si>
  <si>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</si>
  <si>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</si>
  <si>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</si>
  <si>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</si>
  <si>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</si>
  <si>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</si>
  <si>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</si>
  <si>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</si>
  <si>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</si>
  <si>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</si>
  <si>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</si>
  <si>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</si>
  <si>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</si>
  <si>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</si>
  <si>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</si>
  <si>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</si>
  <si>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</si>
  <si>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</si>
  <si>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</si>
  <si>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</si>
  <si>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</si>
  <si>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</si>
  <si>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</si>
  <si>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</si>
  <si>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</si>
  <si>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</si>
  <si>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</si>
  <si>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</si>
  <si>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</si>
  <si>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</si>
  <si>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</si>
  <si>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</si>
  <si>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</si>
  <si>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</si>
  <si>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</si>
  <si>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</si>
  <si>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</si>
  <si>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</si>
  <si>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</si>
  <si>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</si>
  <si>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</si>
  <si>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</si>
  <si>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</si>
  <si>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</si>
  <si>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</si>
  <si>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</si>
  <si>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</si>
  <si>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</si>
  <si>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</si>
  <si>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</si>
  <si>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</si>
  <si>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</si>
  <si>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</si>
  <si>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</si>
  <si>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</si>
  <si>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</si>
  <si>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</si>
  <si>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</si>
  <si>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</si>
  <si>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</si>
  <si>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</si>
  <si>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</si>
  <si>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</si>
  <si>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</si>
  <si>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</si>
  <si>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</si>
  <si>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</si>
  <si>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</si>
  <si>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</si>
  <si>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</si>
  <si>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</si>
  <si>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</si>
  <si>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</si>
  <si>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</si>
  <si>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</si>
  <si>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</si>
  <si>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</si>
  <si>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</si>
  <si>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</si>
  <si>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</si>
  <si>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</si>
  <si>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</si>
  <si>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</si>
  <si>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</si>
  <si>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</si>
  <si>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</si>
  <si>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</si>
  <si>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</si>
  <si>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</si>
  <si>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</si>
  <si>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</si>
  <si>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</si>
  <si>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</si>
  <si>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</si>
  <si>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</si>
  <si>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</si>
  <si>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</si>
  <si>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</si>
  <si>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</si>
  <si>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</si>
  <si>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</si>
  <si>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</si>
  <si>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</si>
  <si>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</si>
  <si>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</si>
  <si>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</si>
  <si>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</si>
  <si>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</si>
  <si>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</si>
  <si>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</si>
  <si>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</si>
  <si>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</si>
  <si>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</si>
  <si>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</si>
  <si>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</si>
  <si>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</si>
  <si>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</si>
  <si>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</si>
  <si>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</si>
  <si>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</si>
  <si>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</si>
  <si>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</si>
  <si>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</si>
  <si>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</si>
  <si>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</si>
  <si>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</si>
  <si>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</si>
  <si>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</si>
  <si>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</si>
  <si>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</si>
  <si>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</si>
  <si>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</si>
  <si>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</si>
  <si>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</si>
  <si>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</si>
  <si>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</si>
  <si>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</si>
  <si>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</si>
  <si>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</si>
  <si>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</si>
  <si>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</si>
  <si>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</si>
  <si>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</si>
  <si>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</si>
  <si>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</si>
  <si>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</si>
  <si>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</si>
  <si>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</si>
  <si>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</si>
  <si>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</si>
  <si>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</si>
  <si>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</si>
  <si>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</si>
  <si>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</si>
  <si>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</si>
  <si>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</si>
  <si>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</si>
  <si>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</si>
  <si>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</si>
  <si>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</si>
  <si>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</si>
  <si>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</si>
  <si>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</si>
  <si>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</si>
  <si>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</si>
  <si>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</si>
  <si>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</si>
  <si>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</si>
  <si>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</si>
  <si>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</si>
  <si>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</si>
  <si>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</si>
  <si>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</si>
  <si>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</si>
  <si>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</si>
  <si>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</si>
  <si>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</si>
  <si>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</si>
  <si>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</si>
  <si>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</si>
  <si>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</si>
  <si>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</si>
  <si>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</si>
  <si>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</si>
  <si>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</si>
  <si>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</si>
  <si>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</si>
  <si>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</si>
  <si>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</si>
  <si>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</si>
  <si>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</si>
  <si>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</si>
  <si>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</si>
  <si>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</si>
  <si>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</si>
  <si>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</si>
  <si>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</si>
  <si>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</si>
  <si>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</si>
  <si>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</si>
  <si>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</si>
  <si>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</si>
  <si>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</si>
  <si>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</si>
  <si>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</si>
  <si>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</si>
  <si>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</si>
  <si>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</si>
  <si>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</si>
  <si>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</si>
  <si>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</si>
  <si>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</si>
  <si>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</si>
  <si>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</si>
  <si>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</si>
  <si>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</si>
  <si>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</si>
  <si>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</si>
  <si>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</si>
  <si>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</si>
  <si>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</si>
  <si>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</si>
  <si>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</si>
  <si>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</si>
  <si>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</si>
  <si>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</si>
  <si>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</si>
  <si>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</si>
  <si>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</si>
  <si>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</si>
  <si>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</si>
  <si>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</si>
  <si>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</si>
  <si>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</si>
  <si>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</si>
  <si>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</si>
  <si>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</si>
  <si>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</si>
  <si>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</si>
  <si>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</si>
  <si>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</si>
  <si>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</si>
  <si>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</si>
  <si>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</si>
  <si>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</si>
  <si>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</si>
  <si>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</si>
  <si>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</si>
  <si>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</si>
  <si>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</si>
  <si>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</si>
  <si>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</si>
  <si>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</si>
  <si>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</si>
  <si>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</si>
  <si>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</si>
  <si>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</si>
  <si>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</si>
  <si>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</si>
  <si>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</si>
  <si>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</si>
  <si>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</si>
  <si>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</si>
  <si>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</si>
  <si>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</si>
  <si>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</si>
  <si>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</si>
  <si>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</si>
  <si>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</si>
  <si>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</si>
  <si>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</si>
  <si>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</si>
  <si>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</si>
  <si>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</si>
  <si>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</si>
  <si>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</si>
  <si>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</si>
  <si>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</si>
  <si>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</si>
  <si>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</si>
  <si>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</si>
  <si>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</si>
  <si>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</si>
  <si>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</si>
  <si>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</si>
  <si>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</si>
  <si>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</si>
  <si>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</si>
  <si>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</si>
  <si>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</si>
  <si>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</si>
  <si>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</si>
  <si>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</si>
  <si>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</si>
  <si>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</si>
  <si>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</si>
  <si>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</si>
  <si>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</si>
  <si>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</si>
  <si>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</si>
  <si>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</si>
  <si>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</si>
  <si>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</si>
  <si>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</si>
  <si>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</si>
  <si>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</si>
  <si>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</si>
  <si>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</si>
  <si>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</si>
  <si>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</si>
  <si>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</si>
  <si>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</si>
  <si>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</si>
  <si>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</si>
  <si>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</si>
  <si>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</si>
  <si>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</si>
  <si>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</si>
  <si>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</si>
  <si>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</si>
  <si>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</si>
  <si>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</si>
  <si>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</si>
  <si>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</si>
  <si>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</si>
  <si>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</si>
  <si>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</si>
  <si>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</si>
  <si>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</si>
  <si>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</si>
  <si>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</si>
  <si>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</si>
  <si>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</si>
  <si>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</si>
  <si>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</si>
  <si>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</si>
  <si>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</si>
  <si>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</si>
  <si>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</si>
  <si>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</si>
  <si>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</si>
  <si>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</si>
  <si>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</si>
  <si>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</si>
  <si>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</si>
  <si>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</si>
  <si>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</si>
  <si>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</si>
  <si>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</si>
  <si>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</si>
  <si>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</si>
  <si>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</si>
  <si>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</si>
  <si>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</si>
  <si>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</si>
  <si>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</si>
  <si>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</si>
  <si>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</si>
  <si>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</si>
  <si>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</si>
  <si>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</si>
  <si>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</si>
  <si>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</si>
  <si>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</si>
  <si>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</si>
  <si>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</si>
  <si>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</si>
  <si>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</si>
  <si>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</si>
  <si>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</si>
  <si>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</si>
  <si>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</si>
  <si>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</si>
  <si>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</si>
  <si>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</si>
  <si>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</si>
  <si>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</si>
  <si>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</si>
  <si>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</si>
  <si>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</si>
  <si>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</si>
  <si>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</si>
  <si>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</si>
  <si>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</si>
  <si>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</si>
  <si>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</si>
  <si>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</si>
  <si>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</si>
  <si>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</si>
  <si>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</si>
  <si>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</si>
  <si>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</si>
  <si>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</si>
  <si>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</si>
  <si>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</si>
  <si>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</si>
  <si>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</si>
  <si>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</si>
  <si>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</si>
  <si>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</si>
  <si>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</si>
  <si>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</si>
  <si>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</si>
  <si>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</si>
  <si>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</si>
  <si>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</si>
  <si>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</si>
  <si>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</si>
  <si>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</si>
  <si>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</si>
  <si>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</si>
  <si>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</si>
  <si>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</si>
  <si>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</si>
  <si>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</si>
  <si>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</si>
  <si>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</si>
  <si>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</si>
  <si>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</si>
  <si>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</si>
  <si>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</si>
  <si>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</si>
  <si>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</si>
  <si>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</si>
  <si>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</si>
  <si>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</si>
  <si>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</si>
  <si>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</si>
  <si>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</si>
  <si>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</si>
  <si>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</si>
  <si>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</si>
  <si>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</si>
  <si>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</si>
  <si>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</si>
  <si>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</si>
  <si>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</si>
  <si>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</si>
  <si>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</si>
  <si>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</si>
  <si>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</si>
  <si>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</si>
  <si>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</si>
  <si>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</si>
  <si>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</si>
  <si>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</si>
  <si>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</si>
  <si>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</si>
  <si>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</si>
  <si>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</si>
  <si>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</si>
  <si>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</si>
  <si>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</si>
  <si>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</si>
  <si>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</si>
  <si>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</si>
  <si>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</si>
  <si>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</si>
  <si>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</si>
  <si>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</si>
  <si>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</si>
  <si>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</si>
  <si>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</si>
  <si>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</si>
  <si>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</si>
  <si>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</si>
  <si>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</si>
  <si>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</si>
  <si>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</si>
  <si>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</si>
  <si>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</si>
  <si>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</si>
  <si>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</si>
  <si>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</si>
  <si>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</si>
  <si>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</si>
  <si>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</si>
  <si>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</si>
  <si>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</si>
  <si>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</si>
  <si>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</si>
  <si>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</si>
  <si>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</si>
  <si>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</si>
  <si>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</si>
  <si>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</si>
  <si>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</si>
  <si>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</si>
  <si>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</si>
  <si>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</si>
  <si>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</si>
  <si>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</si>
  <si>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</si>
  <si>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</si>
  <si>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</si>
  <si>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</si>
  <si>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</si>
  <si>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</si>
  <si>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</si>
  <si>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</si>
  <si>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</si>
  <si>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</si>
  <si>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</si>
  <si>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</si>
  <si>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</si>
  <si>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</si>
  <si>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</si>
  <si>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</si>
  <si>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</si>
  <si>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</si>
  <si>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</si>
  <si>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</si>
  <si>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</si>
  <si>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</si>
  <si>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</si>
  <si>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</si>
  <si>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</si>
  <si>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</si>
  <si>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</si>
  <si>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</si>
  <si>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</si>
  <si>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</si>
  <si>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</si>
  <si>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</si>
  <si>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</si>
  <si>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</si>
  <si>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</si>
  <si>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</si>
  <si>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</si>
  <si>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</si>
  <si>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</si>
  <si>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</si>
  <si>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</si>
  <si>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</si>
  <si>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</si>
  <si>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</si>
  <si>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</si>
  <si>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</si>
  <si>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</si>
  <si>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</si>
  <si>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</si>
  <si>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</si>
  <si>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</si>
  <si>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</si>
  <si>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</si>
  <si>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</si>
  <si>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</si>
  <si>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</si>
  <si>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</si>
  <si>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</si>
  <si>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</si>
  <si>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</si>
  <si>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</si>
  <si>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</si>
  <si>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</si>
  <si>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</si>
  <si>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</si>
  <si>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</si>
  <si>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</si>
  <si>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</si>
  <si>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</si>
  <si>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</si>
  <si>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</si>
  <si>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</si>
  <si>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</si>
  <si>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</si>
  <si>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</si>
  <si>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</si>
  <si>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</si>
  <si>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</si>
  <si>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</si>
  <si>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</si>
  <si>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</si>
  <si>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</si>
  <si>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</si>
  <si>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</si>
  <si>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</si>
  <si>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</si>
  <si>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</si>
  <si>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</si>
  <si>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</si>
  <si>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</si>
  <si>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</si>
  <si>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</si>
  <si>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</si>
  <si>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</si>
  <si>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</si>
  <si>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</si>
  <si>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</si>
  <si>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</si>
  <si>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</si>
  <si>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</si>
  <si>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</si>
  <si>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</si>
  <si>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</si>
  <si>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</si>
  <si>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</si>
  <si>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</si>
  <si>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</si>
  <si>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</si>
  <si>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</si>
  <si>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</si>
  <si>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</si>
  <si>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</si>
  <si>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</si>
  <si>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</si>
  <si>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</si>
  <si>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</si>
  <si>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</si>
  <si>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</si>
  <si>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</si>
  <si>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</si>
  <si>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</si>
  <si>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</si>
  <si>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</si>
  <si>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</si>
  <si>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</si>
  <si>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</si>
  <si>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</si>
  <si>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</si>
  <si>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</si>
  <si>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</si>
  <si>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</si>
  <si>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</si>
  <si>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</si>
  <si>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</si>
  <si>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</si>
  <si>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</si>
  <si>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</si>
  <si>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</si>
  <si>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</si>
  <si>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</si>
  <si>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</si>
  <si>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</si>
  <si>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</si>
  <si>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</si>
  <si>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</si>
  <si>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</si>
  <si>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</si>
  <si>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</si>
  <si>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</si>
  <si>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</si>
  <si>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</si>
  <si>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</si>
  <si>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</si>
  <si>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</si>
  <si>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</si>
  <si>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</si>
  <si>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</si>
  <si>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</si>
  <si>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</si>
  <si>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</si>
  <si>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</si>
  <si>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</si>
  <si>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</si>
  <si>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</si>
  <si>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</si>
  <si>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</si>
  <si>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</si>
  <si>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</si>
  <si>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</si>
  <si>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</si>
  <si>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</si>
  <si>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</si>
  <si>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</si>
  <si>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</si>
  <si>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</si>
  <si>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</si>
  <si>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</si>
  <si>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</si>
  <si>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</si>
  <si>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</si>
  <si>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</si>
  <si>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</si>
  <si>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</si>
  <si>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</si>
  <si>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</si>
  <si>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</si>
  <si>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</si>
  <si>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</si>
  <si>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</si>
  <si>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</si>
  <si>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</si>
  <si>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</si>
  <si>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</si>
  <si>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</si>
  <si>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</si>
  <si>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</si>
  <si>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</si>
  <si>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</si>
  <si>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</si>
  <si>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</si>
  <si>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</si>
  <si>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</si>
  <si>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</si>
  <si>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</si>
  <si>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</si>
  <si>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</si>
  <si>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</si>
  <si>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</si>
  <si>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</si>
  <si>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</si>
  <si>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</si>
  <si>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</si>
  <si>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</si>
  <si>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</si>
  <si>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</si>
  <si>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</si>
  <si>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</si>
  <si>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</si>
  <si>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</si>
  <si>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</si>
  <si>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</si>
  <si>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</si>
  <si>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</si>
  <si>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</si>
  <si>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</si>
  <si>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</si>
  <si>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</si>
  <si>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</si>
  <si>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</si>
  <si>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</si>
  <si>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</si>
  <si>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</si>
  <si>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</si>
  <si>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</si>
  <si>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</si>
  <si>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</si>
  <si>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</si>
  <si>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</si>
  <si>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</si>
  <si>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</si>
  <si>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</si>
  <si>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</si>
  <si>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</si>
  <si>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</si>
  <si>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</si>
  <si>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</si>
  <si>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</si>
  <si>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</si>
  <si>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</si>
  <si>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</si>
  <si>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</si>
  <si>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</si>
  <si>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</si>
  <si>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</si>
  <si>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</si>
  <si>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</si>
  <si>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</si>
  <si>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</si>
  <si>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</si>
  <si>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</si>
  <si>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</si>
  <si>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</si>
  <si>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</si>
  <si>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</si>
  <si>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</si>
  <si>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</si>
  <si>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</si>
  <si>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</si>
  <si>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</si>
  <si>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</si>
  <si>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</si>
  <si>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</si>
  <si>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</si>
  <si>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</si>
  <si>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</si>
  <si>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</si>
  <si>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</si>
  <si>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</si>
  <si>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</si>
  <si>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</si>
  <si>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</si>
  <si>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</si>
  <si>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</si>
  <si>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</si>
  <si>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</si>
  <si>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</si>
  <si>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</si>
  <si>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</si>
  <si>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</si>
  <si>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</si>
  <si>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</si>
  <si>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</si>
  <si>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</si>
  <si>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</si>
  <si>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</si>
  <si>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</si>
  <si>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</si>
  <si>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</si>
  <si>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</si>
  <si>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</si>
  <si>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</si>
  <si>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</si>
  <si>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</si>
  <si>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</si>
  <si>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</si>
  <si>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</si>
  <si>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</si>
  <si>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</si>
  <si>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</si>
  <si>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</si>
  <si>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</si>
  <si>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</si>
  <si>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</si>
  <si>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</si>
  <si>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</si>
  <si>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</si>
  <si>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</si>
  <si>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</si>
  <si>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</si>
  <si>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</si>
  <si>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</si>
  <si>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</si>
  <si>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</si>
  <si>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</si>
  <si>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</si>
  <si>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</si>
  <si>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</si>
  <si>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</si>
  <si>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</si>
  <si>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</si>
  <si>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</si>
  <si>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</si>
  <si>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</si>
  <si>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</si>
  <si>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</si>
  <si>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</si>
  <si>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</si>
  <si>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</si>
  <si>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</si>
  <si>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</si>
  <si>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</si>
  <si>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</si>
  <si>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</si>
  <si>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</si>
  <si>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</si>
  <si>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</si>
  <si>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</si>
  <si>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</si>
  <si>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</si>
  <si>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</si>
  <si>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</si>
  <si>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</si>
  <si>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</si>
  <si>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</si>
  <si>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</si>
  <si>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</si>
  <si>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</si>
  <si>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</si>
  <si>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</si>
  <si>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</si>
  <si>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</si>
  <si>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</si>
  <si>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</si>
  <si>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</si>
  <si>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</si>
  <si>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</si>
  <si>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</si>
  <si>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</si>
  <si>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</si>
  <si>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</si>
  <si>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</si>
  <si>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</si>
  <si>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</si>
  <si>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</si>
  <si>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</si>
  <si>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</si>
  <si>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</si>
  <si>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</si>
  <si>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</si>
  <si>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</si>
  <si>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</si>
  <si>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</si>
  <si>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</si>
  <si>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</si>
  <si>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</si>
  <si>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</si>
  <si>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</si>
  <si>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</si>
  <si>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</si>
  <si>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</si>
  <si>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</si>
  <si>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</si>
  <si>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</si>
  <si>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</si>
  <si>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</si>
  <si>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</si>
  <si>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</si>
  <si>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</si>
  <si>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</si>
  <si>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</si>
  <si>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</si>
  <si>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</si>
  <si>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</si>
  <si>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</si>
  <si>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</si>
  <si>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</si>
  <si>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</si>
  <si>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</si>
  <si>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</si>
  <si>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</si>
  <si>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</si>
  <si>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</si>
  <si>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</si>
  <si>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</si>
  <si>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</si>
  <si>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</si>
  <si>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</si>
  <si>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</si>
  <si>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</si>
  <si>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</si>
  <si>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</si>
  <si>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</si>
  <si>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</si>
  <si>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</si>
  <si>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</si>
  <si>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</si>
  <si>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</si>
  <si>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</si>
  <si>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</si>
  <si>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</si>
  <si>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</si>
  <si>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</si>
  <si>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</si>
  <si>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</si>
  <si>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</si>
  <si>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</si>
  <si>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</si>
  <si>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</si>
  <si>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</si>
  <si>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</si>
  <si>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</si>
  <si>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</si>
  <si>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</si>
  <si>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</si>
  <si>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</si>
  <si>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</si>
  <si>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</si>
  <si>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</si>
  <si>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</si>
  <si>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</si>
  <si>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</si>
  <si>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</si>
  <si>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</si>
  <si>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</si>
  <si>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</si>
  <si>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</si>
  <si>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</si>
  <si>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</si>
  <si>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</si>
  <si>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</si>
  <si>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</si>
  <si>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</si>
  <si>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</si>
  <si>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</si>
  <si>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</si>
  <si>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</si>
  <si>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</si>
  <si>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</si>
  <si>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</si>
  <si>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</si>
  <si>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</si>
  <si>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</si>
  <si>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</si>
  <si>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</si>
  <si>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</si>
  <si>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</si>
  <si>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</si>
  <si>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</si>
  <si>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</si>
  <si>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</si>
  <si>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</si>
  <si>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</si>
  <si>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</si>
  <si>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</si>
  <si>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</si>
  <si>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</si>
  <si>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</si>
  <si>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</si>
  <si>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</si>
  <si>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</si>
  <si>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</si>
  <si>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</si>
  <si>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</si>
  <si>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</si>
  <si>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</si>
  <si>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</si>
  <si>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</si>
  <si>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</si>
  <si>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</si>
  <si>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</si>
  <si>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</si>
  <si>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</si>
  <si>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</si>
  <si>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</si>
  <si>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</si>
  <si>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</si>
  <si>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</si>
  <si>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</si>
  <si>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</si>
  <si>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</si>
  <si>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</si>
  <si>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</si>
  <si>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</si>
  <si>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</si>
  <si>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</si>
  <si>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</si>
  <si>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</si>
  <si>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</si>
  <si>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</si>
  <si>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</si>
  <si>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</si>
  <si>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</si>
  <si>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</si>
  <si>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</si>
  <si>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</si>
  <si>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</si>
  <si>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</si>
  <si>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</si>
  <si>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</si>
  <si>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</si>
  <si>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</si>
  <si>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</si>
  <si>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</si>
  <si>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</si>
  <si>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</si>
  <si>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</si>
  <si>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</si>
  <si>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</si>
  <si>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</si>
  <si>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</si>
  <si>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</si>
  <si>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</si>
  <si>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</si>
  <si>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</si>
  <si>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</si>
  <si>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</si>
  <si>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</si>
  <si>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</si>
  <si>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</si>
  <si>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</si>
  <si>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</si>
  <si>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</si>
  <si>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</si>
  <si>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</si>
  <si>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</si>
  <si>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</si>
  <si>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</si>
  <si>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</si>
  <si>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</si>
  <si>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</si>
  <si>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</si>
  <si>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</si>
  <si>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</si>
  <si>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</si>
  <si>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</si>
  <si>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</si>
  <si>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</si>
  <si>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</si>
  <si>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</si>
  <si>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</si>
  <si>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</si>
  <si>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</si>
  <si>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</si>
  <si>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</si>
  <si>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</si>
  <si>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</si>
  <si>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</si>
  <si>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</si>
  <si>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</si>
  <si>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</si>
  <si>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</si>
  <si>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</si>
  <si>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</si>
  <si>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</si>
  <si>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</si>
  <si>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</si>
  <si>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</si>
  <si>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</si>
  <si>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</si>
  <si>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</si>
  <si>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</si>
  <si>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</si>
  <si>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</si>
  <si>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</si>
  <si>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</si>
  <si>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</si>
  <si>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</si>
  <si>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</si>
  <si>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</si>
  <si>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</si>
  <si>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</si>
  <si>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</si>
  <si>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</si>
  <si>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</si>
  <si>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</si>
  <si>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</si>
  <si>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</si>
  <si>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</si>
  <si>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</si>
  <si>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</si>
  <si>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</si>
  <si>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</si>
  <si>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</si>
  <si>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</si>
  <si>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</si>
  <si>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</si>
  <si>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</si>
  <si>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</si>
  <si>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</si>
  <si>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</si>
  <si>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</si>
  <si>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</si>
  <si>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</si>
  <si>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</si>
  <si>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</si>
  <si>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</si>
  <si>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</si>
  <si>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</si>
  <si>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</si>
  <si>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</si>
  <si>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</si>
  <si>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</si>
  <si>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</si>
  <si>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</si>
  <si>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</si>
  <si>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</si>
  <si>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</si>
  <si>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</si>
  <si>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</si>
  <si>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</si>
  <si>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</si>
  <si>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</si>
  <si>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</si>
  <si>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</si>
  <si>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</si>
  <si>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</si>
  <si>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</si>
  <si>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</si>
  <si>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</si>
  <si>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</si>
  <si>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</si>
  <si>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</si>
  <si>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</si>
  <si>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</si>
  <si>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</si>
  <si>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</si>
  <si>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</si>
  <si>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</si>
  <si>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</si>
  <si>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</si>
  <si>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</si>
  <si>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</si>
  <si>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</si>
  <si>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</si>
  <si>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</si>
  <si>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</si>
  <si>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</si>
  <si>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</si>
  <si>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</si>
  <si>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</si>
  <si>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</si>
  <si>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</si>
  <si>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</si>
  <si>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</si>
  <si>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</si>
  <si>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</si>
  <si>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</si>
  <si>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</si>
  <si>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</si>
  <si>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</si>
  <si>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</si>
  <si>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</si>
  <si>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</si>
  <si>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</si>
  <si>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</si>
  <si>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</si>
  <si>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</si>
  <si>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</si>
  <si>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</si>
  <si>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</si>
  <si>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</si>
  <si>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</si>
  <si>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</si>
  <si>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</si>
  <si>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</si>
  <si>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</si>
  <si>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</si>
  <si>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</si>
  <si>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</si>
  <si>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</si>
  <si>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</si>
  <si>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</si>
  <si>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</si>
  <si>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</si>
  <si>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</si>
  <si>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</si>
  <si>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</si>
  <si>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</si>
  <si>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</si>
  <si>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</si>
  <si>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</si>
  <si>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</si>
  <si>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</si>
  <si>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</si>
  <si>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</si>
  <si>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</si>
  <si>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</si>
  <si>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</si>
  <si>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</si>
  <si>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</si>
  <si>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</si>
  <si>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</si>
  <si>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</si>
  <si>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</si>
  <si>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</si>
  <si>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</si>
  <si>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</si>
  <si>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</si>
  <si>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</si>
  <si>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</si>
  <si>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</si>
  <si>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</si>
  <si>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</si>
  <si>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</si>
  <si>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</si>
  <si>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</si>
  <si>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</si>
  <si>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</si>
  <si>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</si>
  <si>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</si>
  <si>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</si>
  <si>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</si>
  <si>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</si>
  <si>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</si>
  <si>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</si>
  <si>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</si>
  <si>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</si>
  <si>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</si>
  <si>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</si>
  <si>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</si>
  <si>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</si>
  <si>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</si>
  <si>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</si>
  <si>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</si>
  <si>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</si>
  <si>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</si>
  <si>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</si>
  <si>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</si>
  <si>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</si>
  <si>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</si>
  <si>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</si>
  <si>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</si>
  <si>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</si>
  <si>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</si>
  <si>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</si>
  <si>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</si>
  <si>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</si>
  <si>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</si>
  <si>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</si>
  <si>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</si>
  <si>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</si>
  <si>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</si>
  <si>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</si>
  <si>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</si>
  <si>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</si>
  <si>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</si>
  <si>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</si>
  <si>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</si>
  <si>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</si>
  <si>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</si>
  <si>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</si>
  <si>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</si>
  <si>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</si>
  <si>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</si>
  <si>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</si>
  <si>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</si>
  <si>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</si>
  <si>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</si>
  <si>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</si>
  <si>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</si>
  <si>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</si>
  <si>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</si>
  <si>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</si>
  <si>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</si>
  <si>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</si>
  <si>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</si>
  <si>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</si>
  <si>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</si>
  <si>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</si>
  <si>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</si>
  <si>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</si>
  <si>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</si>
  <si>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</si>
  <si>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</si>
  <si>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</si>
  <si>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</si>
  <si>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</si>
  <si>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</si>
  <si>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</si>
  <si>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</si>
  <si>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</si>
  <si>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</si>
  <si>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</si>
  <si>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</si>
  <si>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</si>
  <si>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</si>
  <si>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</si>
  <si>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</si>
  <si>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</si>
  <si>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</si>
  <si>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</si>
  <si>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</si>
  <si>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</si>
  <si>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</si>
  <si>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</si>
  <si>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</si>
  <si>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</si>
  <si>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</si>
  <si>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</si>
  <si>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</si>
  <si>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</si>
  <si>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</si>
  <si>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</si>
  <si>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</si>
  <si>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</si>
  <si>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</si>
  <si>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</si>
  <si>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</si>
  <si>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</si>
  <si>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</si>
  <si>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</si>
  <si>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</si>
  <si>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</si>
  <si>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</si>
  <si>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</si>
  <si>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</si>
  <si>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</si>
  <si>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</si>
  <si>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</si>
  <si>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</si>
  <si>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</si>
  <si>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</si>
  <si>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</si>
  <si>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</si>
  <si>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</si>
  <si>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</si>
  <si>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</si>
  <si>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</si>
  <si>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</si>
  <si>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</si>
  <si>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</si>
  <si>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</si>
  <si>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</si>
  <si>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</si>
  <si>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</si>
  <si>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</si>
  <si>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</si>
  <si>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</si>
  <si>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</si>
  <si>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</si>
  <si>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</si>
  <si>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</si>
  <si>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</si>
  <si>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</si>
  <si>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</si>
  <si>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</si>
  <si>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</si>
  <si>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</si>
  <si>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</si>
  <si>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</si>
  <si>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</si>
  <si>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</si>
  <si>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</si>
  <si>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</si>
  <si>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</si>
  <si>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</si>
  <si>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</si>
  <si>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</si>
  <si>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</si>
  <si>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</si>
  <si>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</si>
  <si>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</si>
  <si>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</si>
  <si>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</si>
  <si>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</si>
  <si>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</si>
  <si>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</si>
  <si>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</si>
  <si>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</si>
  <si>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</si>
  <si>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</si>
  <si>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</si>
  <si>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</si>
  <si>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</si>
  <si>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</si>
  <si>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</si>
  <si>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</si>
  <si>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</si>
  <si>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</si>
  <si>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</si>
  <si>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</si>
  <si>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</si>
  <si>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</si>
  <si>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</si>
  <si>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</si>
  <si>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</si>
  <si>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</si>
  <si>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</si>
  <si>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</si>
  <si>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</si>
  <si>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</si>
  <si>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</si>
  <si>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</si>
  <si>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</si>
  <si>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</si>
  <si>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</si>
  <si>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</si>
  <si>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</si>
  <si>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</si>
  <si>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</si>
  <si>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</si>
  <si>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</si>
  <si>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</si>
  <si>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</si>
  <si>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</si>
  <si>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</si>
  <si>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</si>
  <si>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</si>
  <si>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</si>
  <si>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</si>
  <si>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</si>
  <si>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</si>
  <si>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</si>
  <si>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</si>
  <si>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</si>
  <si>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</si>
  <si>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</si>
  <si>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</si>
  <si>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</si>
  <si>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</si>
  <si>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</si>
  <si>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</si>
  <si>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</si>
  <si>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</si>
  <si>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</si>
  <si>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</si>
  <si>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</si>
  <si>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</si>
  <si>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</si>
  <si>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</si>
  <si>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</si>
  <si>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</si>
  <si>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</si>
  <si>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</si>
  <si>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</si>
  <si>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</si>
  <si>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</si>
  <si>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</si>
  <si>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</si>
  <si>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</si>
  <si>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</si>
  <si>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</si>
  <si>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</si>
  <si>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</si>
  <si>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</si>
  <si>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</si>
  <si>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</si>
  <si>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</si>
  <si>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</si>
  <si>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</si>
  <si>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</si>
  <si>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</si>
  <si>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</si>
  <si>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</si>
  <si>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</si>
  <si>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</si>
  <si>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</si>
  <si>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</si>
  <si>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</si>
  <si>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</si>
  <si>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</si>
  <si>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</si>
  <si>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</si>
  <si>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</si>
  <si>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</si>
  <si>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</si>
  <si>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</si>
  <si>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</si>
  <si>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</si>
  <si>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</si>
  <si>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</si>
  <si>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</si>
  <si>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</si>
  <si>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</si>
  <si>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</si>
  <si>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</si>
  <si>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</si>
  <si>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</si>
  <si>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</si>
  <si>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</si>
  <si>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</si>
  <si>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</si>
  <si>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</si>
  <si>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</si>
  <si>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</si>
  <si>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</si>
  <si>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</si>
  <si>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</si>
  <si>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</si>
  <si>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</si>
  <si>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</si>
  <si>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</si>
  <si>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</si>
  <si>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</si>
  <si>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</si>
  <si>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</si>
  <si>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</si>
  <si>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</si>
  <si>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</si>
  <si>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</si>
  <si>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</si>
  <si>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</si>
  <si>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</si>
  <si>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</si>
  <si>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</si>
  <si>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</si>
  <si>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</si>
  <si>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</si>
  <si>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</si>
  <si>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</si>
  <si>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</si>
  <si>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</si>
  <si>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</si>
  <si>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</si>
  <si>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</si>
  <si>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</si>
  <si>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</si>
  <si>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</si>
  <si>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</si>
  <si>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</si>
  <si>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</si>
  <si>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</si>
  <si>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</si>
  <si>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</si>
  <si>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</si>
  <si>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</si>
  <si>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</si>
  <si>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</si>
  <si>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</si>
  <si>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</si>
  <si>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</si>
  <si>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</si>
  <si>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</si>
  <si>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</si>
  <si>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</si>
  <si>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</si>
  <si>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</si>
  <si>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</si>
  <si>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</si>
  <si>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</si>
  <si>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</si>
  <si>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</si>
  <si>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</si>
  <si>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</si>
  <si>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</si>
  <si>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</si>
  <si>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</si>
  <si>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</si>
  <si>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</si>
  <si>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</si>
  <si>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</si>
  <si>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</si>
  <si>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</si>
  <si>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</si>
  <si>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</si>
  <si>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</si>
  <si>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</si>
  <si>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</si>
  <si>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</si>
  <si>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</si>
  <si>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</si>
  <si>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</si>
  <si>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</si>
  <si>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</si>
  <si>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</si>
  <si>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</si>
  <si>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</si>
  <si>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</si>
  <si>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</si>
  <si>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</si>
  <si>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</si>
  <si>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</si>
  <si>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</si>
  <si>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</si>
  <si>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</si>
  <si>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</si>
  <si>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</si>
  <si>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</si>
  <si>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</si>
  <si>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</si>
  <si>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</si>
  <si>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</si>
  <si>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</si>
  <si>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</si>
  <si>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</si>
  <si>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</si>
  <si>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</si>
  <si>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</si>
  <si>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</si>
  <si>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</si>
  <si>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</si>
  <si>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</si>
  <si>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</si>
  <si>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</si>
  <si>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</si>
  <si>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</si>
  <si>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</si>
  <si>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</si>
  <si>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</si>
  <si>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</si>
  <si>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</si>
  <si>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</si>
  <si>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</si>
  <si>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</si>
  <si>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</si>
  <si>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</si>
  <si>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</si>
  <si>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</si>
  <si>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</si>
  <si>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</si>
  <si>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</si>
  <si>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</si>
  <si>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</si>
  <si>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</si>
  <si>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</si>
  <si>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</si>
  <si>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</si>
  <si>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</si>
  <si>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</si>
  <si>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</si>
  <si>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</si>
  <si>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</si>
  <si>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</si>
  <si>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</si>
  <si>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</si>
  <si>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</si>
  <si>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</si>
  <si>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</si>
  <si>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</si>
  <si>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</si>
  <si>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</si>
  <si>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</si>
  <si>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</si>
  <si>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</si>
  <si>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</si>
  <si>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</si>
  <si>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</si>
  <si>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</si>
  <si>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</si>
  <si>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</si>
  <si>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</si>
  <si>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</si>
  <si>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</si>
  <si>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</si>
  <si>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</si>
  <si>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</si>
  <si>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</si>
  <si>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</si>
  <si>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</si>
  <si>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</si>
  <si>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</si>
  <si>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</si>
  <si>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</si>
  <si>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</si>
  <si>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</si>
  <si>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</si>
  <si>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</si>
  <si>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</si>
  <si>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</si>
  <si>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</si>
  <si>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</si>
  <si>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</si>
  <si>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</si>
  <si>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</si>
  <si>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</si>
  <si>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</si>
  <si>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</si>
  <si>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</si>
  <si>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</si>
  <si>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</si>
  <si>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</si>
  <si>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</si>
  <si>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</si>
  <si>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</si>
  <si>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</si>
  <si>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</si>
  <si>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</si>
  <si>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</si>
  <si>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</si>
  <si>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</si>
  <si>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</si>
  <si>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</si>
  <si>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</si>
  <si>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</si>
  <si>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</si>
  <si>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</si>
  <si>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</si>
  <si>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</si>
  <si>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</si>
  <si>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</si>
  <si>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</si>
  <si>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</si>
  <si>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</si>
  <si>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</si>
  <si>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</si>
  <si>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</si>
  <si>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</si>
  <si>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</si>
  <si>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</si>
  <si>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</si>
  <si>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</si>
  <si>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</si>
  <si>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</si>
  <si>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</si>
  <si>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</si>
  <si>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</si>
  <si>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</si>
  <si>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</si>
  <si>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</si>
  <si>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</si>
  <si>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</si>
  <si>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</si>
  <si>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</si>
  <si>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</si>
  <si>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</si>
  <si>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</si>
  <si>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</si>
  <si>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</si>
  <si>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</si>
  <si>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</si>
  <si>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</si>
  <si>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</si>
  <si>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</si>
  <si>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</si>
  <si>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</si>
  <si>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</si>
  <si>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</si>
  <si>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</si>
  <si>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</si>
  <si>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</si>
  <si>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</si>
  <si>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</si>
  <si>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</si>
  <si>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</si>
  <si>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</si>
  <si>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</si>
  <si>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</si>
  <si>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</si>
  <si>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</si>
  <si>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</si>
  <si>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</si>
  <si>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</si>
  <si>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</si>
  <si>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</si>
  <si>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</si>
  <si>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</si>
  <si>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</si>
  <si>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</si>
  <si>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</si>
  <si>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</si>
  <si>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</si>
  <si>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</si>
  <si>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</si>
  <si>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</si>
  <si>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</si>
  <si>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</si>
  <si>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</si>
  <si>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</si>
  <si>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</si>
  <si>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</si>
  <si>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</si>
  <si>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</si>
  <si>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</si>
  <si>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</si>
  <si>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</si>
  <si>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</si>
  <si>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</si>
  <si>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</si>
  <si>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</si>
  <si>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</si>
  <si>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</si>
  <si>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</si>
  <si>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</si>
  <si>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</si>
  <si>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</si>
  <si>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</si>
  <si>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</si>
  <si>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</si>
  <si>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</si>
  <si>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</si>
  <si>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</si>
  <si>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</si>
  <si>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</si>
  <si>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</si>
  <si>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</si>
  <si>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</si>
  <si>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</si>
  <si>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</si>
  <si>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</si>
  <si>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</si>
  <si>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</si>
  <si>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</si>
  <si>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</si>
  <si>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</si>
  <si>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</si>
  <si>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</si>
  <si>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</si>
  <si>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</si>
  <si>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</si>
  <si>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</si>
  <si>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</si>
  <si>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</si>
  <si>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</si>
  <si>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</si>
  <si>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</si>
  <si>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</si>
  <si>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</si>
  <si>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</si>
  <si>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</si>
  <si>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</si>
  <si>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</si>
  <si>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</si>
  <si>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</si>
  <si>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</si>
  <si>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</si>
  <si>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</si>
  <si>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</si>
  <si>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</si>
  <si>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</si>
  <si>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</si>
  <si>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</si>
  <si>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</si>
  <si>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</si>
  <si>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</si>
  <si>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</si>
  <si>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</si>
  <si>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</si>
  <si>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</si>
  <si>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</si>
  <si>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</si>
  <si>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</si>
  <si>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</si>
  <si>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</si>
  <si>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</si>
  <si>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</si>
  <si>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</si>
  <si>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</si>
  <si>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</si>
  <si>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</si>
  <si>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</si>
  <si>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</si>
  <si>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</si>
  <si>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</si>
  <si>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</si>
  <si>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</si>
  <si>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</si>
  <si>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</si>
  <si>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</si>
  <si>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</si>
  <si>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</si>
  <si>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</si>
  <si>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</si>
  <si>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</si>
  <si>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</si>
  <si>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</si>
  <si>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</si>
  <si>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</si>
  <si>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</si>
  <si>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</si>
  <si>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</si>
  <si>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</si>
  <si>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</si>
  <si>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</si>
  <si>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</si>
  <si>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</si>
  <si>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</si>
  <si>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</si>
  <si>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</si>
  <si>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</si>
  <si>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</si>
  <si>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</si>
  <si>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</si>
  <si>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</si>
  <si>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</si>
  <si>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</si>
  <si>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</si>
  <si>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</si>
  <si>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</si>
  <si>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</si>
  <si>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</si>
  <si>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</si>
  <si>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</si>
  <si>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</si>
  <si>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</si>
  <si>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</si>
  <si>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</si>
  <si>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</si>
  <si>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</si>
  <si>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</si>
  <si>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</si>
  <si>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</si>
  <si>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</si>
  <si>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</si>
  <si>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</si>
  <si>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</si>
  <si>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</si>
  <si>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</si>
  <si>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</si>
  <si>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</si>
  <si>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</si>
  <si>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</si>
  <si>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</si>
  <si>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</si>
  <si>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</si>
  <si>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</si>
  <si>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</si>
  <si>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</si>
  <si>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</si>
  <si>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</si>
  <si>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</si>
  <si>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</si>
  <si>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</si>
  <si>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</si>
  <si>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</si>
  <si>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</si>
  <si>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</si>
  <si>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</si>
  <si>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</si>
  <si>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</si>
  <si>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</si>
  <si>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</si>
  <si>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</si>
  <si>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</si>
  <si>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</si>
  <si>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</si>
  <si>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</si>
  <si>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</si>
  <si>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</si>
  <si>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</si>
  <si>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</si>
  <si>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</si>
  <si>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</si>
  <si>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</si>
  <si>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</si>
  <si>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</si>
  <si>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</si>
  <si>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</si>
  <si>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</si>
  <si>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</si>
  <si>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</si>
  <si>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</si>
  <si>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</si>
  <si>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</si>
  <si>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</si>
  <si>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</si>
  <si>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</si>
  <si>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</si>
  <si>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</si>
  <si>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</si>
  <si>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</si>
  <si>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</si>
  <si>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</si>
  <si>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</si>
  <si>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</si>
  <si>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</si>
  <si>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</si>
  <si>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</si>
  <si>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</si>
  <si>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</si>
  <si>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</si>
  <si>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</si>
  <si>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</si>
  <si>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</si>
  <si>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</si>
  <si>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</si>
  <si>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</si>
  <si>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</si>
  <si>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</si>
  <si>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</si>
  <si>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</si>
  <si>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</si>
  <si>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</si>
  <si>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</si>
  <si>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</si>
  <si>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</si>
  <si>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</si>
  <si>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</si>
  <si>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</si>
  <si>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</si>
  <si>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</si>
  <si>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</si>
  <si>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</si>
  <si>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</si>
  <si>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</si>
  <si>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</si>
  <si>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</si>
  <si>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</si>
  <si>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</si>
  <si>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</si>
  <si>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</si>
  <si>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</si>
  <si>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</si>
  <si>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</si>
  <si>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</si>
  <si>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</si>
  <si>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</si>
  <si>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</si>
  <si>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</si>
  <si>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</si>
  <si>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</si>
  <si>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</si>
  <si>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</si>
  <si>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</si>
  <si>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</si>
  <si>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</si>
  <si>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</si>
  <si>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</si>
  <si>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</si>
  <si>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</si>
  <si>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</si>
  <si>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</si>
  <si>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</si>
  <si>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</si>
  <si>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</si>
  <si>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</si>
  <si>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</si>
  <si>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</si>
  <si>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</si>
  <si>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</si>
  <si>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</si>
  <si>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</si>
  <si>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</si>
  <si>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</si>
  <si>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</si>
  <si>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</si>
  <si>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</si>
  <si>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</si>
  <si>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</si>
  <si>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</si>
  <si>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</si>
  <si>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</si>
  <si>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</si>
  <si>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</si>
  <si>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</si>
  <si>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</si>
  <si>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</si>
  <si>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</si>
  <si>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</si>
  <si>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</si>
  <si>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</si>
  <si>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</si>
  <si>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</si>
  <si>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</si>
  <si>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</si>
  <si>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</si>
  <si>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</si>
  <si>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</si>
  <si>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</si>
  <si>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</si>
  <si>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</si>
  <si>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</si>
  <si>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</si>
  <si>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</si>
  <si>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</si>
  <si>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</si>
  <si>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</si>
  <si>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</si>
  <si>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</si>
  <si>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</si>
  <si>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</si>
  <si>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</si>
  <si>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</si>
  <si>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</si>
  <si>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</si>
  <si>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</si>
  <si>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</si>
  <si>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</si>
  <si>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</si>
  <si>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</si>
  <si>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</si>
  <si>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</si>
  <si>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</si>
  <si>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</si>
  <si>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</si>
  <si>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</si>
  <si>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</si>
  <si>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</si>
  <si>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</si>
  <si>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</si>
  <si>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</si>
  <si>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</si>
  <si>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</si>
  <si>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</si>
  <si>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</si>
  <si>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</si>
  <si>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</si>
  <si>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</si>
  <si>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</si>
  <si>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</si>
  <si>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</si>
  <si>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</si>
  <si>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</si>
  <si>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</si>
  <si>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</si>
  <si>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</si>
  <si>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</si>
  <si>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</si>
  <si>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</si>
  <si>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</si>
  <si>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</si>
  <si>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</si>
  <si>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</si>
  <si>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</si>
  <si>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</si>
  <si>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</si>
  <si>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</si>
  <si>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</si>
  <si>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</si>
  <si>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</si>
  <si>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</si>
  <si>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</si>
  <si>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</si>
  <si>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</si>
  <si>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</si>
  <si>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</si>
  <si>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</si>
  <si>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</si>
  <si>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</si>
  <si>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</si>
  <si>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</si>
  <si>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</si>
  <si>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</si>
  <si>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</si>
  <si>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</si>
  <si>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</si>
  <si>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</si>
  <si>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</si>
  <si>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</si>
  <si>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</si>
  <si>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</si>
  <si>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</si>
  <si>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</si>
  <si>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</si>
  <si>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</si>
  <si>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</si>
  <si>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</si>
  <si>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</si>
  <si>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</si>
  <si>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</si>
  <si>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</si>
  <si>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</si>
  <si>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</si>
  <si>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</si>
  <si>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</si>
  <si>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</si>
  <si>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</si>
  <si>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</si>
  <si>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</si>
  <si>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</si>
  <si>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</si>
  <si>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</si>
  <si>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</si>
  <si>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</si>
  <si>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</si>
  <si>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</si>
  <si>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</si>
  <si>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</si>
  <si>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</si>
  <si>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</si>
  <si>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</si>
  <si>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</si>
  <si>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</si>
  <si>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</si>
  <si>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</si>
  <si>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</si>
  <si>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</si>
  <si>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</si>
  <si>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</si>
  <si>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</si>
  <si>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</si>
  <si>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</si>
  <si>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</si>
  <si>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</si>
  <si>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</si>
  <si>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</si>
  <si>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</si>
  <si>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</si>
  <si>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</si>
  <si>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</si>
  <si>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</si>
  <si>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</si>
  <si>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</si>
  <si>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</si>
  <si>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</si>
  <si>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</si>
  <si>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</si>
  <si>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</si>
  <si>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</si>
  <si>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</si>
  <si>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</si>
  <si>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</si>
  <si>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</si>
  <si>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</si>
  <si>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</si>
  <si>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</si>
  <si>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</si>
  <si>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</si>
  <si>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</si>
  <si>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</si>
  <si>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</si>
  <si>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</si>
  <si>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</si>
  <si>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</si>
  <si>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</si>
  <si>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</si>
  <si>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</si>
  <si>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</si>
  <si>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</si>
  <si>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</si>
  <si>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</si>
  <si>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</si>
  <si>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</si>
  <si>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</si>
  <si>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</si>
  <si>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</si>
  <si>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</si>
  <si>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</si>
  <si>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</si>
  <si>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</si>
  <si>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</si>
  <si>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</si>
  <si>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</si>
  <si>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</si>
  <si>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</si>
  <si>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</si>
  <si>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</si>
  <si>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</si>
  <si>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</si>
  <si>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</si>
  <si>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</si>
  <si>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</si>
  <si>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</si>
  <si>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</si>
  <si>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</si>
  <si>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</si>
  <si>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</si>
  <si>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</si>
  <si>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</si>
  <si>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</si>
  <si>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</si>
  <si>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</si>
  <si>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</si>
  <si>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</si>
  <si>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</si>
  <si>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</si>
  <si>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</si>
  <si>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</si>
  <si>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</si>
  <si>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</si>
  <si>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</si>
  <si>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</si>
  <si>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</si>
  <si>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</si>
  <si>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</si>
  <si>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</si>
  <si>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</si>
  <si>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</si>
  <si>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</si>
  <si>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</si>
  <si>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</si>
  <si>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</si>
  <si>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</si>
  <si>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</si>
  <si>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</si>
  <si>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</si>
  <si>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</si>
  <si>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</si>
  <si>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</si>
  <si>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</si>
  <si>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</si>
  <si>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</si>
  <si>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</si>
  <si>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</si>
  <si>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</si>
  <si>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</si>
  <si>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</si>
  <si>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</si>
  <si>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</si>
  <si>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</si>
  <si>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</si>
  <si>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</si>
  <si>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</si>
  <si>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</si>
  <si>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</si>
  <si>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</si>
  <si>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</si>
  <si>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</si>
  <si>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</si>
  <si>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</si>
  <si>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</si>
  <si>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</si>
  <si>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</si>
  <si>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</si>
  <si>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</si>
  <si>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</si>
  <si>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</si>
  <si>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</si>
  <si>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</si>
  <si>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</si>
  <si>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</si>
  <si>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</si>
  <si>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</si>
  <si>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</si>
  <si>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</si>
  <si>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</si>
  <si>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</si>
  <si>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</si>
  <si>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</si>
  <si>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</si>
  <si>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</si>
  <si>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</si>
  <si>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</si>
  <si>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</si>
  <si>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</si>
  <si>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</si>
  <si>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</si>
  <si>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</si>
  <si>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</si>
  <si>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</si>
  <si>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</si>
  <si>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</si>
  <si>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</si>
  <si>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</si>
  <si>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</si>
  <si>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</si>
  <si>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</si>
  <si>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</si>
  <si>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</si>
  <si>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</si>
  <si>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</si>
  <si>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</si>
  <si>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</si>
  <si>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</si>
  <si>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</si>
  <si>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</si>
  <si>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</si>
  <si>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</si>
  <si>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</si>
  <si>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</si>
  <si>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</si>
  <si>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</si>
  <si>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</si>
  <si>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</si>
  <si>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</si>
  <si>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</si>
  <si>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</si>
  <si>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</si>
  <si>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</si>
  <si>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</si>
  <si>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</si>
  <si>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</si>
  <si>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</si>
  <si>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</si>
  <si>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</si>
  <si>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</si>
  <si>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</si>
  <si>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</si>
  <si>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</si>
  <si>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</si>
  <si>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</si>
  <si>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</si>
  <si>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</si>
  <si>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</si>
  <si>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</si>
  <si>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</si>
  <si>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</si>
  <si>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</si>
  <si>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</si>
  <si>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</si>
  <si>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</si>
  <si>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</si>
  <si>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</si>
  <si>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</si>
  <si>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</si>
  <si>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</si>
  <si>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</si>
  <si>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</si>
  <si>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</si>
  <si>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</si>
  <si>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</si>
  <si>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</si>
  <si>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</si>
  <si>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</si>
  <si>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</si>
  <si>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</si>
  <si>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</si>
  <si>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</si>
  <si>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</si>
  <si>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</si>
  <si>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</si>
  <si>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</si>
  <si>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</si>
  <si>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</si>
  <si>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</si>
  <si>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</si>
  <si>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</si>
  <si>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</si>
  <si>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</si>
  <si>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</si>
  <si>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</si>
  <si>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</si>
  <si>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</si>
  <si>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</si>
  <si>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</si>
  <si>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</si>
  <si>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</si>
  <si>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</si>
  <si>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</si>
  <si>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</si>
  <si>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</si>
  <si>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</si>
  <si>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</si>
  <si>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</si>
  <si>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</si>
  <si>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</si>
  <si>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</si>
  <si>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</si>
  <si>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</si>
  <si>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</si>
  <si>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</si>
  <si>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</si>
  <si>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</si>
  <si>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</si>
  <si>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</si>
  <si>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</si>
  <si>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</si>
  <si>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</si>
  <si>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</si>
  <si>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</si>
  <si>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</si>
  <si>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</si>
  <si>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</si>
  <si>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</si>
  <si>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</si>
  <si>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</si>
  <si>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</si>
  <si>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</si>
  <si>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</si>
  <si>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</si>
  <si>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</si>
  <si>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</si>
  <si>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</si>
  <si>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</si>
  <si>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</si>
  <si>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</si>
  <si>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</si>
  <si>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</si>
  <si>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</si>
  <si>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</si>
  <si>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</si>
  <si>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</si>
  <si>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</si>
  <si>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</si>
  <si>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</si>
  <si>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</si>
  <si>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</si>
  <si>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</si>
  <si>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</si>
  <si>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</si>
  <si>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</si>
  <si>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</si>
  <si>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</si>
  <si>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</si>
  <si>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</si>
  <si>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</si>
  <si>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</si>
  <si>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</si>
  <si>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</si>
  <si>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</si>
  <si>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</si>
  <si>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</si>
  <si>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</si>
  <si>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</si>
  <si>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</si>
  <si>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</si>
  <si>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</si>
  <si>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</si>
  <si>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</si>
  <si>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</si>
  <si>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</si>
  <si>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</si>
  <si>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</si>
  <si>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</si>
  <si>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</si>
  <si>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</si>
  <si>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</si>
  <si>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</si>
  <si>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</si>
  <si>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</si>
  <si>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</si>
  <si>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</si>
  <si>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</si>
  <si>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</si>
  <si>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</si>
  <si>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</si>
  <si>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</si>
  <si>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</si>
  <si>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</si>
  <si>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</si>
  <si>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</si>
  <si>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</si>
  <si>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</si>
  <si>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</si>
  <si>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</si>
  <si>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</si>
  <si>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</si>
  <si>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</si>
  <si>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</si>
  <si>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</si>
  <si>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</si>
  <si>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</si>
  <si>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</si>
  <si>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</si>
  <si>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</si>
  <si>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</si>
  <si>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</si>
  <si>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</si>
  <si>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</si>
  <si>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</si>
  <si>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</si>
  <si>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</si>
  <si>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</si>
  <si>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</si>
  <si>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</si>
  <si>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</si>
  <si>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</si>
  <si>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</si>
  <si>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</si>
  <si>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</si>
  <si>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</si>
  <si>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</si>
  <si>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</si>
  <si>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</si>
  <si>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</si>
  <si>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</si>
  <si>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</si>
  <si>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</si>
  <si>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</si>
  <si>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</si>
  <si>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</si>
  <si>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</si>
  <si>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</si>
  <si>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</si>
  <si>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</si>
  <si>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</si>
  <si>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</si>
  <si>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</si>
  <si>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</si>
  <si>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</si>
  <si>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</si>
  <si>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</si>
  <si>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</si>
  <si>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</si>
  <si>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</si>
  <si>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</si>
  <si>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</si>
  <si>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</si>
  <si>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</si>
  <si>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</si>
  <si>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</si>
  <si>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</si>
  <si>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</si>
  <si>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</si>
  <si>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</si>
  <si>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</si>
  <si>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</si>
  <si>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</si>
  <si>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</si>
  <si>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</si>
  <si>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</si>
  <si>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</si>
  <si>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</si>
  <si>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</si>
  <si>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</si>
  <si>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</si>
  <si>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</si>
  <si>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</si>
  <si>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</si>
  <si>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</si>
  <si>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</si>
  <si>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</si>
  <si>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</si>
  <si>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</si>
  <si>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</si>
  <si>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</si>
  <si>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</si>
  <si>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</si>
  <si>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</si>
  <si>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</si>
  <si>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</si>
  <si>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</si>
  <si>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</si>
  <si>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</si>
  <si>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</si>
  <si>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</si>
  <si>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</si>
  <si>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</si>
  <si>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</si>
  <si>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</si>
  <si>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</si>
  <si>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</si>
  <si>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</si>
  <si>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</si>
  <si>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</si>
  <si>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</si>
  <si>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</si>
  <si>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</si>
  <si>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</si>
  <si>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</si>
  <si>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</si>
  <si>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</si>
  <si>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</si>
  <si>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</si>
  <si>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</si>
  <si>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</si>
  <si>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</si>
  <si>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</si>
  <si>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</si>
  <si>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</si>
  <si>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</si>
  <si>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</si>
  <si>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</si>
  <si>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</si>
  <si>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</si>
  <si>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</si>
  <si>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</si>
  <si>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</si>
  <si>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</si>
  <si>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</si>
  <si>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</si>
  <si>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</si>
  <si>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</si>
  <si>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</si>
  <si>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</si>
  <si>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</si>
  <si>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</si>
  <si>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</si>
  <si>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</si>
  <si>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</si>
  <si>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</si>
  <si>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</si>
  <si>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</si>
  <si>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</si>
  <si>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</si>
  <si>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</si>
  <si>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</si>
  <si>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</si>
  <si>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</si>
  <si>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</si>
  <si>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</si>
  <si>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</si>
  <si>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</si>
  <si>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</si>
  <si>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</si>
  <si>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</si>
  <si>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</si>
  <si>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</si>
  <si>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</si>
  <si>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</si>
  <si>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</si>
  <si>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</si>
  <si>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</si>
  <si>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</si>
  <si>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</si>
  <si>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</si>
  <si>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</si>
  <si>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</si>
  <si>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</si>
  <si>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</si>
  <si>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</si>
  <si>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</si>
  <si>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</si>
  <si>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</si>
  <si>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</si>
  <si>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</si>
  <si>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</si>
  <si>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</si>
  <si>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</si>
  <si>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</si>
  <si>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</si>
  <si>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</si>
  <si>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</si>
  <si>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</si>
  <si>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</si>
  <si>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</si>
  <si>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</si>
  <si>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</si>
  <si>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</si>
  <si>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</si>
  <si>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</si>
  <si>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</si>
  <si>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</si>
  <si>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</si>
  <si>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</si>
  <si>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</si>
  <si>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</si>
  <si>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</si>
  <si>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</si>
  <si>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</si>
  <si>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</si>
  <si>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</si>
  <si>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</si>
  <si>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</si>
  <si>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</si>
  <si>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</si>
  <si>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</si>
  <si>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</si>
  <si>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</si>
  <si>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</si>
  <si>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</si>
  <si>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</si>
  <si>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</si>
  <si>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</si>
  <si>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</si>
  <si>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</si>
  <si>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</si>
  <si>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</si>
  <si>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</si>
  <si>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</si>
  <si>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</si>
  <si>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</si>
  <si>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</si>
  <si>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</si>
  <si>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</si>
  <si>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</si>
  <si>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</si>
  <si>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</si>
  <si>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</si>
  <si>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</si>
  <si>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</si>
  <si>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</si>
  <si>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</si>
  <si>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</si>
  <si>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</si>
  <si>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</si>
  <si>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</si>
  <si>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</si>
  <si>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</si>
  <si>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</si>
  <si>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</si>
  <si>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</si>
  <si>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</si>
  <si>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</si>
  <si>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</si>
  <si>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</si>
  <si>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</si>
  <si>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</si>
  <si>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</si>
  <si>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</si>
  <si>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</si>
  <si>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</si>
  <si>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</si>
  <si>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</si>
  <si>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</si>
  <si>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</si>
  <si>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</si>
  <si>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</si>
  <si>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</si>
  <si>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</si>
  <si>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</si>
  <si>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</si>
  <si>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</si>
  <si>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</si>
  <si>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</si>
  <si>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</si>
  <si>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</si>
  <si>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</si>
  <si>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</si>
  <si>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</si>
  <si>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</si>
  <si>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</si>
  <si>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</si>
  <si>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</si>
  <si>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</si>
  <si>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</si>
  <si>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</si>
  <si>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</si>
  <si>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</si>
  <si>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</si>
  <si>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</si>
  <si>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</si>
  <si>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</si>
  <si>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</si>
  <si>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</si>
  <si>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</si>
  <si>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</si>
  <si>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</si>
  <si>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</si>
  <si>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</si>
  <si>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</si>
  <si>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</si>
  <si>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</si>
  <si>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</si>
  <si>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</si>
  <si>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</si>
  <si>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</si>
  <si>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</si>
  <si>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</si>
  <si>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</si>
  <si>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</si>
  <si>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</si>
  <si>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</si>
  <si>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</si>
  <si>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</si>
  <si>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</si>
  <si>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</si>
  <si>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</si>
  <si>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</si>
  <si>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</si>
  <si>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</si>
  <si>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</si>
  <si>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</si>
  <si>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</si>
  <si>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</si>
  <si>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</si>
  <si>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</si>
  <si>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</si>
  <si>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</si>
  <si>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</si>
  <si>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</si>
  <si>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</si>
  <si>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</si>
  <si>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</si>
  <si>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</si>
  <si>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</si>
  <si>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</si>
  <si>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</si>
  <si>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</si>
  <si>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</si>
  <si>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</si>
  <si>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</si>
  <si>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</si>
  <si>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</si>
  <si>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</si>
  <si>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</si>
  <si>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</si>
  <si>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</si>
  <si>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</si>
  <si>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</si>
  <si>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</si>
  <si>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</si>
  <si>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</si>
  <si>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</si>
  <si>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</si>
  <si>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</si>
  <si>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</si>
  <si>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</si>
  <si>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</si>
  <si>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</si>
  <si>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</si>
  <si>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</si>
  <si>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</si>
  <si>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</si>
  <si>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</si>
  <si>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</si>
  <si>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</si>
  <si>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</si>
  <si>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</si>
  <si>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</si>
  <si>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</si>
  <si>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</si>
  <si>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</si>
  <si>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</si>
  <si>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</si>
  <si>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</si>
  <si>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</si>
  <si>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</si>
  <si>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</si>
  <si>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</si>
  <si>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</si>
  <si>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</si>
  <si>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</si>
  <si>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</si>
  <si>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</si>
  <si>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</si>
  <si>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</si>
  <si>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</si>
  <si>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</si>
  <si>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</si>
  <si>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</si>
  <si>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</si>
  <si>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</si>
  <si>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</si>
  <si>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</si>
  <si>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</si>
  <si>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</si>
  <si>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</si>
  <si>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</si>
  <si>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</si>
  <si>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</si>
  <si>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</si>
  <si>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</si>
  <si>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</si>
  <si>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</si>
  <si>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</si>
  <si>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</si>
  <si>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</si>
  <si>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</si>
  <si>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</si>
  <si>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</si>
  <si>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</si>
  <si>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</si>
  <si>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</si>
  <si>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</si>
  <si>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</si>
  <si>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</si>
  <si>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</si>
  <si>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</si>
  <si>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</si>
  <si>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</si>
  <si>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</si>
  <si>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</si>
  <si>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</si>
  <si>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</si>
  <si>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</si>
  <si>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</si>
  <si>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</si>
  <si>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</si>
  <si>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</si>
  <si>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</si>
  <si>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</si>
  <si>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</si>
  <si>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</si>
  <si>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</si>
  <si>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</si>
  <si>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</si>
  <si>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</si>
  <si>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</si>
  <si>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</si>
  <si>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</si>
  <si>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</si>
  <si>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</si>
  <si>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</si>
  <si>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</si>
  <si>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</si>
  <si>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</si>
  <si>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</si>
  <si>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</si>
  <si>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</si>
  <si>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</si>
  <si>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</si>
  <si>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</si>
  <si>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</si>
  <si>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</si>
  <si>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</si>
  <si>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</si>
  <si>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</si>
  <si>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</si>
  <si>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</si>
  <si>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</si>
  <si>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</si>
  <si>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</si>
  <si>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</si>
  <si>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</si>
  <si>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</si>
  <si>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</si>
  <si>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</si>
  <si>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</si>
  <si>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</si>
  <si>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</si>
  <si>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</si>
  <si>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</si>
  <si>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</si>
  <si>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</si>
  <si>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</si>
  <si>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</si>
  <si>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</si>
  <si>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</si>
  <si>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</si>
  <si>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</si>
  <si>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</si>
  <si>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</si>
  <si>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</si>
  <si>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</si>
  <si>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</si>
  <si>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</si>
  <si>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</si>
  <si>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</si>
  <si>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</si>
  <si>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</si>
  <si>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</si>
  <si>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</si>
  <si>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</si>
  <si>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</si>
  <si>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</si>
  <si>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</si>
  <si>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</si>
  <si>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</si>
  <si>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</si>
  <si>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</si>
  <si>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</si>
  <si>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</si>
  <si>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</si>
  <si>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</si>
  <si>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</si>
  <si>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</si>
  <si>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</si>
  <si>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</si>
  <si>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</si>
  <si>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</si>
  <si>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</si>
  <si>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</si>
  <si>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</si>
  <si>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</si>
  <si>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</si>
  <si>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</si>
  <si>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</si>
  <si>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</si>
  <si>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</si>
  <si>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</si>
  <si>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</si>
  <si>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</si>
  <si>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</si>
  <si>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</si>
  <si>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</si>
  <si>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</si>
  <si>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</si>
  <si>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</si>
  <si>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</si>
  <si>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</si>
  <si>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</si>
  <si>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</si>
  <si>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</si>
  <si>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</si>
  <si>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</si>
  <si>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</si>
  <si>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</si>
  <si>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</si>
  <si>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</si>
  <si>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</si>
  <si>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</si>
  <si>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</si>
  <si>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</si>
  <si>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</si>
  <si>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</si>
  <si>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</si>
  <si>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</si>
  <si>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</si>
  <si>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</si>
  <si>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</si>
  <si>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</si>
  <si>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</si>
  <si>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</si>
  <si>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</si>
  <si>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</si>
  <si>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</si>
  <si>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</si>
  <si>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</si>
  <si>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</si>
  <si>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</si>
  <si>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</si>
  <si>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</si>
  <si>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</si>
  <si>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</si>
  <si>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</si>
  <si>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</si>
  <si>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</si>
  <si>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</si>
  <si>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</si>
  <si>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</si>
  <si>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</si>
  <si>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</si>
  <si>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</si>
  <si>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</si>
  <si>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</si>
  <si>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</si>
  <si>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</si>
  <si>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</si>
  <si>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</si>
  <si>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</si>
  <si>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</si>
  <si>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</si>
  <si>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</si>
  <si>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</si>
  <si>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</si>
  <si>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</si>
  <si>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</si>
  <si>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</si>
  <si>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</si>
  <si>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</si>
  <si>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</si>
  <si>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</si>
  <si>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</si>
  <si>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</si>
  <si>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</si>
  <si>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</si>
  <si>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</si>
  <si>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</si>
  <si>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</si>
  <si>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</si>
  <si>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</si>
  <si>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</si>
  <si>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</si>
  <si>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</si>
  <si>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</si>
  <si>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</si>
  <si>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</si>
  <si>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</si>
  <si>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</si>
  <si>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</si>
  <si>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</si>
  <si>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</si>
  <si>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</si>
  <si>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</si>
  <si>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</si>
  <si>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</si>
  <si>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</si>
  <si>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</si>
  <si>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</si>
  <si>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</si>
  <si>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</si>
  <si>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</si>
  <si>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</si>
  <si>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</si>
  <si>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</si>
  <si>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</si>
  <si>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</si>
  <si>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</si>
  <si>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</si>
  <si>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</si>
  <si>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</si>
  <si>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</si>
  <si>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</si>
  <si>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</si>
  <si>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</si>
  <si>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</si>
  <si>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</si>
  <si>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</si>
  <si>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</si>
  <si>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</si>
  <si>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</si>
  <si>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</si>
  <si>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</si>
  <si>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</si>
  <si>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</si>
  <si>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</si>
  <si>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</si>
  <si>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</si>
  <si>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</si>
  <si>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</si>
  <si>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</si>
  <si>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</si>
  <si>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</si>
  <si>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</si>
  <si>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</si>
  <si>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</si>
  <si>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</si>
  <si>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</si>
  <si>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</si>
  <si>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</si>
  <si>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</si>
  <si>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</si>
  <si>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</si>
  <si>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</si>
  <si>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</si>
  <si>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</si>
  <si>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</si>
  <si>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</si>
  <si>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</si>
  <si>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</si>
  <si>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</si>
  <si>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</si>
  <si>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</si>
  <si>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</si>
  <si>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</si>
  <si>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</si>
  <si>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</si>
  <si>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</si>
  <si>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</si>
  <si>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</si>
  <si>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</si>
  <si>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</si>
  <si>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</si>
  <si>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</si>
  <si>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</si>
  <si>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</si>
  <si>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</si>
  <si>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</si>
  <si>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</si>
  <si>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</si>
  <si>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</si>
  <si>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</si>
  <si>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</si>
  <si>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</si>
  <si>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</si>
  <si>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</si>
  <si>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</si>
  <si>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</si>
  <si>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</si>
  <si>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</si>
  <si>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</si>
  <si>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</si>
  <si>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</si>
  <si>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</si>
  <si>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</si>
  <si>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</si>
  <si>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</si>
  <si>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</si>
  <si>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</si>
  <si>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</si>
  <si>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</si>
  <si>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</si>
  <si>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</si>
  <si>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</si>
  <si>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</si>
  <si>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</si>
  <si>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</si>
  <si>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</si>
  <si>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</si>
  <si>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</si>
  <si>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</si>
  <si>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</si>
  <si>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</si>
  <si>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</si>
  <si>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</si>
  <si>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</si>
  <si>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</si>
  <si>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</si>
  <si>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</si>
  <si>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</si>
  <si>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</si>
  <si>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</si>
  <si>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</si>
  <si>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</si>
  <si>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</si>
  <si>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</si>
  <si>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</si>
  <si>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</si>
  <si>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</si>
  <si>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</si>
  <si>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</si>
  <si>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</si>
  <si>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</si>
  <si>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</si>
  <si>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</si>
  <si>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</si>
  <si>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</si>
  <si>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</si>
  <si>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</si>
  <si>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</si>
  <si>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</si>
  <si>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</si>
  <si>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</si>
  <si>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</si>
  <si>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</si>
  <si>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</si>
  <si>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</si>
  <si>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</si>
  <si>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</si>
  <si>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</si>
  <si>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</si>
  <si>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</si>
  <si>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</si>
  <si>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</si>
  <si>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</si>
  <si>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</si>
  <si>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</si>
  <si>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</si>
  <si>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</si>
  <si>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</si>
  <si>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</si>
  <si>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</si>
  <si>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</si>
  <si>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</si>
  <si>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</si>
  <si>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</si>
  <si>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</si>
  <si>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</si>
  <si>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</si>
  <si>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</si>
  <si>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</si>
  <si>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</si>
  <si>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</si>
  <si>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</si>
  <si>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</si>
  <si>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</si>
  <si>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</si>
  <si>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</si>
  <si>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</si>
  <si>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</si>
  <si>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</si>
  <si>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</si>
  <si>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</si>
  <si>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</si>
  <si>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</si>
  <si>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</si>
  <si>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</si>
  <si>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</si>
  <si>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</si>
  <si>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</si>
  <si>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</si>
  <si>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</si>
  <si>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</si>
  <si>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</si>
  <si>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</si>
  <si>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</si>
  <si>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</si>
  <si>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</si>
  <si>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</si>
  <si>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</si>
  <si>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</si>
  <si>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</si>
  <si>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</si>
  <si>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</si>
  <si>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</si>
  <si>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</si>
  <si>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</si>
  <si>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</si>
  <si>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</si>
  <si>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</si>
  <si>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</si>
  <si>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</si>
  <si>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</si>
  <si>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</si>
  <si>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</si>
  <si>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</si>
  <si>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</si>
  <si>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</si>
  <si>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</si>
  <si>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</si>
  <si>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</si>
  <si>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</si>
  <si>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</si>
  <si>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</si>
  <si>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</si>
  <si>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</si>
  <si>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</si>
  <si>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</si>
  <si>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</si>
  <si>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</si>
  <si>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</si>
  <si>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</si>
  <si>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</si>
  <si>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</si>
  <si>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</si>
  <si>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</si>
  <si>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</si>
  <si>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</si>
  <si>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</si>
  <si>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</si>
  <si>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</si>
  <si>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</si>
  <si>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</si>
  <si>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</si>
  <si>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</si>
  <si>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</si>
  <si>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</si>
  <si>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</si>
  <si>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</si>
  <si>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</si>
  <si>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</si>
  <si>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</si>
  <si>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</si>
  <si>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</si>
  <si>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</si>
  <si>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</si>
  <si>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</si>
  <si>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</si>
  <si>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</si>
  <si>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</si>
  <si>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</si>
  <si>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</si>
  <si>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</si>
  <si>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</si>
  <si>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</si>
  <si>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</si>
  <si>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</si>
  <si>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</si>
  <si>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</si>
  <si>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</si>
  <si>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</si>
  <si>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</si>
  <si>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</si>
  <si>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</si>
  <si>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</si>
  <si>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</si>
  <si>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</si>
  <si>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</si>
  <si>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</si>
  <si>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</si>
  <si>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</si>
  <si>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</si>
  <si>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</si>
  <si>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</si>
  <si>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</si>
  <si>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</si>
  <si>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</si>
  <si>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</si>
  <si>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</si>
  <si>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</si>
  <si>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</si>
  <si>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</si>
  <si>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</si>
  <si>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</si>
  <si>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</si>
  <si>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</si>
  <si>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</si>
  <si>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</si>
  <si>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</si>
  <si>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</si>
  <si>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</si>
  <si>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</si>
  <si>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</si>
  <si>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</si>
  <si>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</si>
  <si>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</si>
  <si>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</si>
  <si>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</si>
  <si>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</si>
  <si>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</si>
  <si>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</si>
  <si>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</si>
  <si>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</si>
  <si>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</si>
  <si>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</si>
  <si>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</si>
  <si>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</si>
  <si>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</si>
  <si>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</si>
  <si>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</si>
  <si>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</si>
  <si>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</si>
  <si>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</si>
  <si>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</si>
  <si>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</si>
  <si>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</si>
  <si>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</si>
  <si>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</si>
  <si>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</si>
  <si>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</si>
  <si>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</si>
  <si>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</si>
  <si>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</si>
  <si>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</si>
  <si>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</si>
  <si>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</si>
  <si>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</si>
  <si>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</si>
  <si>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</si>
  <si>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</si>
  <si>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</si>
  <si>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</si>
  <si>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</si>
  <si>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</si>
  <si>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</si>
  <si>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</si>
  <si>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</si>
  <si>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</si>
  <si>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</si>
  <si>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</si>
  <si>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</si>
  <si>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</si>
  <si>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</si>
  <si>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</si>
  <si>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</si>
  <si>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</si>
  <si>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</si>
  <si>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</si>
  <si>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</si>
  <si>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</si>
  <si>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</si>
  <si>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</si>
  <si>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</si>
  <si>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</si>
  <si>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</si>
  <si>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</si>
  <si>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</si>
  <si>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</si>
  <si>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</si>
  <si>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</si>
  <si>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</si>
  <si>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</si>
  <si>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</si>
  <si>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</si>
  <si>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</si>
  <si>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</si>
  <si>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</si>
  <si>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</si>
  <si>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</si>
  <si>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</si>
  <si>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</si>
  <si>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</si>
  <si>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</si>
  <si>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</si>
  <si>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</si>
  <si>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</si>
  <si>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</si>
  <si>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</si>
  <si>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</si>
  <si>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</si>
  <si>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</si>
  <si>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</si>
  <si>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</si>
  <si>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</si>
  <si>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</si>
  <si>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</si>
  <si>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</si>
  <si>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</si>
  <si>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</si>
  <si>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</si>
  <si>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</si>
  <si>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</si>
  <si>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</si>
  <si>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</si>
  <si>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</si>
  <si>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</si>
  <si>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</si>
  <si>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</si>
  <si>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</si>
  <si>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</si>
  <si>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</si>
  <si>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</si>
  <si>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</si>
  <si>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</si>
  <si>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</si>
  <si>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</si>
  <si>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</si>
  <si>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</si>
  <si>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</si>
  <si>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</si>
  <si>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</si>
  <si>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</si>
  <si>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</si>
  <si>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</si>
  <si>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</si>
  <si>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</si>
  <si>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</si>
  <si>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</si>
  <si>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</si>
  <si>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</si>
  <si>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</si>
  <si>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</si>
  <si>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</si>
  <si>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</si>
  <si>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</si>
  <si>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</si>
  <si>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</si>
  <si>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</si>
  <si>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</si>
  <si>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</si>
  <si>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</si>
  <si>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</si>
  <si>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</si>
  <si>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</si>
  <si>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</si>
  <si>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</si>
  <si>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</si>
  <si>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</si>
  <si>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</si>
  <si>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</si>
  <si>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</si>
  <si>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</si>
  <si>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</si>
  <si>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</si>
  <si>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</si>
  <si>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</si>
  <si>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</si>
  <si>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</si>
  <si>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</si>
  <si>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</si>
  <si>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</si>
  <si>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</si>
  <si>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</si>
  <si>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</si>
  <si>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</si>
  <si>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</si>
  <si>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</si>
  <si>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</si>
  <si>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</si>
  <si>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</si>
  <si>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</si>
  <si>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</si>
  <si>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</si>
  <si>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</si>
  <si>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</si>
  <si>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</si>
  <si>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</si>
  <si>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</si>
  <si>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</si>
  <si>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</si>
  <si>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</si>
  <si>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</si>
  <si>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</si>
  <si>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</si>
  <si>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</si>
  <si>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</si>
  <si>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</si>
  <si>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</si>
  <si>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</si>
  <si>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</si>
  <si>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</si>
  <si>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</si>
  <si>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</si>
  <si>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</si>
  <si>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</si>
  <si>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</si>
  <si>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</si>
  <si>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</si>
  <si>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</si>
  <si>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</si>
  <si>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</si>
  <si>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</si>
  <si>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</si>
  <si>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</si>
  <si>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</si>
  <si>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</si>
  <si>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</si>
  <si>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</si>
  <si>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</si>
  <si>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</si>
  <si>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</si>
  <si>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</si>
  <si>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</si>
  <si>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</si>
  <si>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</si>
  <si>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</si>
  <si>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</si>
  <si>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</si>
  <si>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</si>
  <si>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</si>
  <si>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</si>
  <si>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</si>
  <si>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</si>
  <si>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</si>
  <si>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</si>
  <si>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</si>
  <si>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</si>
  <si>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</si>
  <si>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</si>
  <si>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</si>
  <si>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</si>
  <si>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</si>
  <si>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</si>
  <si>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</si>
  <si>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</si>
  <si>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</si>
  <si>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</si>
  <si>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</si>
  <si>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</si>
  <si>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</si>
  <si>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</si>
  <si>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</si>
  <si>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</si>
  <si>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</si>
  <si>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</si>
  <si>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</si>
  <si>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</si>
  <si>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</si>
  <si>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</si>
  <si>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</si>
  <si>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</si>
  <si>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</si>
  <si>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</si>
  <si>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</si>
  <si>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</si>
  <si>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</si>
  <si>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</si>
  <si>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</si>
  <si>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</si>
  <si>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</si>
  <si>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</si>
  <si>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</si>
  <si>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</si>
  <si>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</si>
  <si>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</si>
  <si>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</si>
  <si>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</si>
  <si>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</si>
  <si>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</si>
  <si>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</si>
  <si>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</si>
  <si>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</si>
  <si>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</si>
  <si>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</si>
  <si>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</si>
  <si>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</si>
  <si>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</si>
  <si>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</si>
  <si>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</si>
  <si>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</si>
  <si>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</si>
  <si>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</si>
  <si>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</si>
  <si>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</si>
  <si>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</si>
  <si>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</si>
  <si>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</si>
  <si>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</si>
  <si>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</si>
  <si>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</si>
  <si>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</si>
  <si>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</si>
  <si>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</si>
  <si>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</si>
  <si>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</si>
  <si>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</si>
  <si>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</si>
  <si>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</si>
  <si>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</si>
  <si>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</si>
  <si>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</si>
  <si>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</si>
  <si>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</si>
  <si>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</si>
  <si>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</si>
  <si>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</si>
  <si>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</si>
  <si>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</si>
  <si>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</si>
  <si>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</si>
  <si>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</si>
  <si>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</si>
  <si>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</si>
  <si>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</si>
  <si>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</si>
  <si>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</si>
  <si>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</si>
  <si>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</si>
  <si>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</si>
  <si>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</si>
  <si>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</si>
  <si>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</si>
  <si>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</si>
  <si>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</si>
  <si>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</si>
  <si>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</si>
  <si>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</si>
  <si>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</si>
  <si>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</si>
  <si>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</si>
  <si>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</si>
  <si>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</si>
  <si>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</si>
  <si>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</si>
  <si>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</si>
  <si>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</si>
  <si>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</si>
  <si>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</si>
  <si>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</si>
  <si>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</si>
  <si>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</si>
  <si>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</si>
  <si>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</si>
  <si>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</si>
  <si>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</si>
  <si>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</si>
  <si>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</si>
  <si>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</si>
  <si>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</si>
  <si>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</si>
  <si>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</si>
  <si>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</si>
  <si>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</si>
  <si>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</si>
  <si>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</si>
  <si>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</si>
  <si>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</si>
  <si>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</si>
  <si>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</si>
  <si>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</si>
  <si>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</si>
  <si>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</si>
  <si>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</si>
  <si>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</si>
  <si>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</si>
  <si>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</si>
  <si>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</si>
  <si>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</si>
  <si>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</si>
  <si>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</si>
  <si>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</si>
  <si>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</si>
  <si>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</si>
  <si>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</si>
  <si>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</si>
  <si>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</si>
  <si>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</si>
  <si>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</si>
  <si>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</si>
  <si>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</si>
  <si>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</si>
  <si>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</si>
  <si>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</si>
  <si>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</si>
  <si>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</si>
  <si>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</si>
  <si>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</si>
  <si>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</si>
  <si>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</si>
  <si>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</si>
  <si>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</si>
  <si>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</si>
  <si>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</si>
  <si>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</si>
  <si>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</si>
  <si>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</si>
  <si>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</si>
  <si>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</si>
  <si>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</si>
  <si>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</si>
  <si>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</si>
  <si>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</si>
  <si>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</si>
  <si>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</si>
  <si>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</si>
  <si>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</si>
  <si>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</si>
  <si>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</si>
  <si>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</si>
  <si>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</si>
  <si>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</si>
  <si>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</si>
  <si>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</si>
  <si>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</si>
  <si>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</si>
  <si>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</si>
  <si>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</si>
  <si>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</si>
  <si>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</si>
  <si>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</si>
  <si>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</si>
  <si>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</si>
  <si>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</si>
  <si>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</si>
  <si>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</si>
  <si>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</si>
  <si>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</si>
  <si>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</si>
  <si>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</si>
  <si>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</si>
  <si>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</si>
  <si>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</si>
  <si>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</si>
  <si>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</si>
  <si>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</si>
  <si>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</si>
  <si>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</si>
  <si>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</si>
  <si>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</si>
  <si>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</si>
  <si>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</si>
  <si>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</si>
  <si>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</si>
  <si>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</si>
  <si>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</si>
  <si>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</si>
  <si>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</si>
  <si>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</si>
  <si>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</si>
  <si>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</si>
  <si>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</si>
  <si>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</si>
  <si>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</si>
  <si>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</si>
  <si>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</si>
  <si>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</si>
  <si>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</si>
  <si>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</si>
  <si>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</si>
  <si>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</si>
  <si>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</si>
  <si>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</si>
  <si>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</si>
  <si>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</si>
  <si>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</si>
  <si>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</si>
  <si>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</si>
  <si>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</si>
  <si>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</si>
  <si>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</si>
  <si>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</si>
  <si>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</si>
  <si>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</si>
  <si>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</si>
  <si>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</si>
  <si>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</si>
  <si>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</si>
  <si>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</si>
  <si>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</si>
  <si>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</si>
  <si>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</si>
  <si>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</si>
  <si>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</si>
  <si>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</si>
  <si>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</si>
  <si>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</si>
  <si>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</si>
  <si>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</si>
  <si>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</si>
  <si>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</si>
  <si>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</si>
  <si>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</si>
  <si>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</si>
  <si>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</si>
  <si>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</si>
  <si>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</si>
  <si>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</si>
  <si>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</si>
  <si>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</si>
  <si>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</si>
  <si>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</si>
  <si>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</si>
  <si>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</si>
  <si>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</si>
  <si>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</si>
  <si>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</si>
  <si>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</si>
  <si>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</si>
  <si>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</si>
  <si>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</si>
  <si>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</si>
  <si>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</si>
  <si>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</si>
  <si>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</si>
  <si>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</si>
  <si>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</si>
  <si>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</si>
  <si>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</si>
  <si>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</si>
  <si>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</si>
  <si>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</si>
  <si>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</si>
  <si>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</si>
  <si>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</si>
  <si>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</si>
  <si>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</si>
  <si>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</si>
  <si>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</si>
  <si>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</si>
  <si>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</si>
  <si>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</si>
  <si>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</si>
  <si>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</si>
  <si>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</si>
  <si>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</si>
  <si>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</si>
  <si>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</si>
  <si>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</si>
  <si>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</si>
  <si>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</si>
  <si>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</si>
  <si>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</si>
  <si>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</si>
  <si>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</si>
  <si>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</si>
  <si>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</si>
  <si>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</si>
  <si>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</si>
  <si>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</si>
  <si>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</si>
  <si>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</si>
  <si>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</si>
  <si>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</si>
  <si>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</si>
  <si>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</si>
  <si>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</si>
  <si>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</si>
  <si>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</si>
  <si>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</si>
  <si>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</si>
  <si>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</si>
  <si>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</si>
  <si>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</si>
  <si>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</si>
  <si>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</si>
  <si>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</si>
  <si>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</si>
  <si>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</si>
  <si>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</si>
  <si>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</si>
  <si>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</si>
  <si>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</si>
  <si>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</si>
  <si>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</si>
  <si>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</si>
  <si>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</si>
  <si>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</si>
  <si>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</si>
  <si>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</si>
  <si>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</si>
  <si>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</si>
  <si>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</si>
  <si>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</si>
  <si>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</si>
  <si>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</si>
  <si>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</si>
  <si>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</si>
  <si>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</si>
  <si>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</si>
  <si>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</si>
  <si>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</si>
  <si>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</si>
  <si>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</si>
  <si>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</si>
  <si>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</si>
  <si>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</si>
  <si>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</si>
  <si>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</si>
  <si>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</si>
  <si>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</si>
  <si>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</si>
  <si>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</si>
  <si>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</si>
  <si>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</si>
  <si>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</si>
  <si>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</si>
  <si>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</si>
  <si>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</si>
  <si>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</si>
  <si>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</si>
  <si>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</si>
  <si>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</si>
  <si>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</si>
  <si>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</si>
  <si>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</si>
  <si>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</si>
  <si>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</si>
  <si>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</si>
  <si>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</si>
  <si>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</si>
  <si>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</si>
  <si>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</si>
  <si>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</si>
  <si>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</si>
  <si>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</si>
  <si>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</si>
  <si>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</si>
  <si>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</si>
  <si>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</si>
  <si>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</si>
  <si>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</si>
  <si>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</si>
  <si>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</si>
  <si>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</si>
  <si>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</si>
  <si>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</si>
  <si>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</si>
  <si>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</si>
  <si>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</si>
  <si>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</si>
  <si>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</si>
  <si>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</si>
  <si>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</si>
  <si>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</si>
  <si>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</si>
  <si>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</si>
  <si>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</si>
  <si>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</si>
  <si>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</si>
  <si>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</si>
  <si>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</si>
  <si>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</si>
  <si>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</si>
  <si>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</si>
  <si>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</si>
  <si>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</si>
  <si>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</si>
  <si>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</si>
  <si>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</si>
  <si>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</si>
  <si>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</si>
  <si>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</si>
  <si>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</si>
  <si>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</si>
  <si>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</si>
  <si>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</si>
  <si>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</si>
  <si>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</si>
  <si>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</si>
  <si>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</si>
  <si>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</si>
  <si>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</si>
  <si>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</si>
  <si>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</si>
  <si>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</si>
  <si>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</si>
  <si>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</si>
  <si>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</si>
  <si>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</si>
  <si>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</si>
  <si>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</si>
  <si>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</si>
  <si>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</si>
  <si>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</si>
  <si>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</si>
  <si>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</si>
  <si>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</si>
  <si>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</si>
  <si>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</si>
  <si>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</si>
  <si>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</si>
  <si>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</si>
  <si>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</si>
  <si>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</si>
  <si>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</si>
  <si>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</si>
  <si>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</si>
  <si>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</si>
  <si>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</si>
  <si>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</si>
  <si>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</si>
  <si>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</si>
  <si>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</si>
  <si>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</si>
  <si>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</si>
  <si>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</si>
  <si>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</si>
  <si>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</si>
  <si>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</si>
  <si>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</si>
  <si>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</si>
  <si>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</si>
  <si>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</si>
  <si>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</si>
  <si>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</si>
  <si>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</si>
  <si>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</si>
  <si>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</si>
  <si>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</si>
  <si>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</si>
  <si>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</si>
  <si>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</si>
  <si>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</si>
  <si>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</si>
  <si>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</si>
  <si>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</si>
  <si>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</si>
  <si>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</si>
  <si>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</si>
  <si>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</si>
  <si>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</si>
  <si>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</si>
  <si>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</si>
  <si>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</si>
  <si>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</si>
  <si>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</si>
  <si>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</si>
  <si>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</si>
  <si>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</si>
  <si>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</si>
  <si>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</si>
  <si>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</si>
  <si>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</si>
  <si>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</si>
  <si>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</si>
  <si>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</si>
  <si>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</si>
  <si>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</si>
  <si>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</si>
  <si>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</si>
  <si>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</si>
  <si>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</si>
  <si>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</si>
  <si>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</si>
  <si>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</si>
  <si>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</si>
  <si>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</si>
  <si>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</si>
  <si>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</si>
  <si>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</si>
  <si>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</si>
  <si>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</si>
  <si>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</si>
  <si>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</si>
  <si>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</si>
  <si>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</si>
  <si>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</si>
  <si>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</si>
  <si>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</si>
  <si>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</si>
  <si>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</si>
  <si>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</si>
  <si>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</si>
  <si>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</si>
  <si>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</si>
  <si>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</si>
  <si>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</si>
  <si>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</si>
  <si>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</si>
  <si>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</si>
  <si>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</si>
  <si>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</si>
  <si>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</si>
  <si>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</si>
  <si>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</si>
  <si>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</si>
  <si>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</si>
  <si>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</si>
  <si>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</si>
  <si>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</si>
  <si>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</si>
  <si>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</si>
  <si>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</si>
  <si>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</si>
  <si>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</si>
  <si>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</si>
  <si>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</si>
  <si>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</si>
  <si>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</si>
  <si>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</si>
  <si>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</si>
  <si>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</si>
  <si>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</si>
  <si>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</si>
  <si>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</si>
  <si>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</si>
  <si>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</si>
  <si>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</si>
  <si>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</si>
  <si>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</si>
  <si>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</si>
  <si>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</si>
  <si>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</si>
  <si>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</si>
  <si>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</si>
  <si>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</si>
  <si>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</si>
  <si>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</si>
  <si>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</si>
  <si>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</si>
  <si>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</si>
  <si>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</si>
  <si>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</si>
  <si>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</si>
  <si>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</si>
  <si>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</si>
  <si>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</si>
  <si>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</si>
  <si>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</si>
  <si>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</si>
  <si>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</si>
  <si>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</si>
  <si>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</si>
  <si>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</si>
  <si>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</si>
  <si>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</si>
  <si>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</si>
  <si>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</si>
  <si>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</si>
  <si>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</si>
  <si>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</si>
  <si>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</si>
  <si>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</si>
  <si>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</si>
  <si>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</si>
  <si>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</si>
  <si>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</si>
  <si>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</si>
  <si>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</si>
  <si>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</si>
  <si>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</si>
  <si>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</si>
  <si>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</si>
  <si>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</si>
  <si>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</si>
  <si>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</si>
  <si>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</si>
  <si>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</si>
  <si>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</si>
  <si>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</si>
  <si>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</si>
  <si>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</si>
  <si>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</si>
  <si>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</si>
  <si>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</si>
  <si>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</si>
  <si>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</si>
  <si>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</si>
  <si>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</si>
  <si>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</si>
  <si>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</si>
  <si>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</si>
  <si>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</si>
  <si>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</si>
  <si>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</si>
  <si>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</si>
  <si>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</si>
  <si>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</si>
  <si>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</si>
  <si>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</si>
  <si>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</si>
  <si>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</si>
  <si>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</si>
  <si>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</si>
  <si>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</si>
  <si>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</si>
  <si>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</si>
  <si>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</si>
  <si>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</si>
  <si>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</si>
  <si>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</si>
  <si>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</si>
  <si>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</si>
  <si>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</si>
  <si>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</si>
  <si>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</si>
  <si>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</si>
  <si>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</si>
  <si>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</si>
  <si>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</si>
  <si>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</si>
  <si>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</si>
  <si>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</si>
  <si>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</si>
  <si>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</si>
  <si>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</si>
  <si>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</si>
  <si>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</si>
  <si>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</si>
  <si>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</si>
  <si>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</si>
  <si>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</si>
  <si>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</si>
  <si>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</si>
  <si>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</si>
  <si>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</si>
  <si>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</si>
  <si>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</si>
  <si>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</si>
  <si>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</si>
  <si>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</si>
  <si>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</si>
  <si>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</si>
  <si>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</si>
  <si>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</si>
  <si>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</si>
  <si>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</si>
  <si>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</si>
  <si>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</si>
  <si>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</si>
  <si>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</si>
  <si>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</si>
  <si>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</si>
  <si>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</si>
  <si>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</si>
  <si>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</si>
  <si>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</si>
  <si>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</si>
  <si>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</si>
  <si>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</si>
  <si>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</si>
  <si>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</si>
  <si>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</si>
  <si>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</si>
  <si>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</si>
  <si>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</si>
  <si>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</si>
  <si>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</si>
  <si>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</si>
  <si>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</si>
  <si>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</si>
  <si>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</si>
  <si>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</si>
  <si>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</si>
  <si>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</si>
  <si>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</si>
  <si>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</si>
  <si>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</si>
  <si>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</si>
  <si>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</si>
  <si>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</si>
  <si>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</si>
  <si>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</si>
  <si>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</si>
  <si>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</si>
  <si>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</si>
  <si>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</si>
  <si>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</si>
  <si>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</si>
  <si>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</si>
  <si>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</si>
  <si>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</si>
  <si>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</si>
  <si>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</si>
  <si>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</si>
  <si>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</si>
  <si>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</si>
  <si>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</si>
  <si>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</si>
  <si>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</si>
  <si>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</si>
  <si>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</si>
  <si>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</si>
  <si>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</si>
  <si>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</si>
  <si>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</si>
  <si>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</si>
  <si>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</si>
  <si>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</si>
  <si>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</si>
  <si>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</si>
  <si>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</si>
  <si>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</si>
  <si>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</si>
  <si>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</si>
  <si>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</si>
  <si>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</si>
  <si>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</si>
  <si>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</si>
  <si>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</si>
  <si>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</si>
  <si>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</si>
  <si>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</si>
  <si>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</si>
  <si>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</si>
  <si>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</si>
  <si>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</si>
  <si>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</si>
  <si>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</si>
  <si>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</si>
  <si>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</si>
  <si>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</si>
  <si>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</si>
  <si>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</si>
  <si>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</si>
  <si>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</si>
  <si>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</si>
  <si>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</si>
  <si>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</si>
  <si>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</si>
  <si>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</si>
  <si>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</si>
  <si>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</si>
  <si>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</si>
  <si>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</si>
  <si>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</si>
  <si>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</si>
  <si>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</si>
  <si>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</si>
  <si>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</si>
  <si>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</si>
  <si>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</si>
  <si>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</si>
  <si>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</si>
  <si>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</si>
  <si>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</si>
  <si>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</si>
  <si>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</si>
  <si>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</si>
  <si>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</si>
  <si>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</si>
  <si>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</si>
  <si>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</si>
  <si>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</si>
  <si>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</si>
  <si>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</si>
  <si>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</si>
  <si>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</si>
  <si>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</si>
  <si>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</si>
  <si>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</si>
  <si>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</si>
  <si>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</si>
  <si>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</si>
  <si>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</si>
  <si>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</si>
  <si>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</si>
  <si>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</si>
  <si>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</si>
  <si>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</si>
  <si>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</si>
  <si>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</si>
  <si>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</si>
  <si>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</si>
  <si>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</si>
  <si>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</si>
  <si>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</si>
  <si>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</si>
  <si>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</si>
  <si>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</si>
  <si>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</si>
  <si>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</si>
  <si>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</si>
  <si>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</si>
  <si>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</si>
  <si>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</si>
  <si>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</si>
  <si>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</si>
  <si>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</si>
  <si>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</si>
  <si>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</si>
  <si>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</si>
  <si>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</si>
  <si>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</si>
  <si>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</si>
  <si>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</si>
  <si>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</si>
  <si>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</si>
  <si>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</si>
  <si>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</si>
  <si>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</si>
  <si>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</si>
  <si>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</si>
  <si>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</si>
  <si>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</si>
  <si>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</si>
  <si>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</si>
  <si>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</si>
  <si>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</si>
  <si>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</si>
  <si>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</si>
  <si>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</si>
  <si>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</si>
  <si>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</si>
  <si>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</si>
  <si>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</si>
  <si>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</si>
  <si>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</si>
  <si>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</si>
  <si>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</si>
  <si>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</si>
  <si>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</si>
  <si>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</si>
  <si>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</si>
  <si>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</si>
  <si>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</si>
  <si>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</si>
  <si>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</si>
  <si>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</si>
  <si>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</si>
  <si>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</si>
  <si>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</si>
  <si>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</si>
  <si>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</si>
  <si>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</si>
  <si>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</si>
  <si>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</si>
  <si>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</si>
  <si>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</si>
  <si>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</si>
  <si>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</si>
  <si>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</si>
  <si>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</si>
  <si>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</si>
  <si>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</si>
  <si>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</si>
  <si>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</si>
  <si>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</si>
  <si>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</si>
  <si>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</si>
  <si>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</si>
  <si>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</si>
  <si>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</si>
  <si>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</si>
  <si>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</si>
  <si>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</si>
  <si>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</si>
  <si>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</si>
  <si>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</si>
  <si>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</si>
  <si>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</si>
  <si>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</si>
  <si>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</si>
  <si>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</si>
  <si>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</si>
  <si>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</si>
  <si>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</si>
  <si>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</si>
  <si>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</si>
  <si>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</si>
  <si>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</si>
  <si>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</si>
  <si>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</si>
  <si>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</si>
  <si>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</si>
  <si>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</si>
  <si>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</si>
  <si>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</si>
  <si>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</si>
  <si>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</si>
  <si>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</si>
  <si>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</si>
  <si>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</si>
  <si>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</si>
  <si>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</si>
  <si>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</si>
  <si>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</si>
  <si>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</si>
  <si>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</si>
  <si>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</si>
  <si>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</si>
  <si>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</si>
  <si>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</si>
  <si>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</si>
  <si>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</si>
  <si>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</si>
  <si>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</si>
  <si>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</si>
  <si>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</si>
  <si>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</si>
  <si>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</si>
  <si>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</si>
  <si>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</si>
  <si>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</si>
  <si>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</si>
  <si>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</si>
  <si>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</si>
  <si>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</si>
  <si>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</si>
  <si>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</si>
  <si>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</si>
  <si>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</si>
  <si>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</si>
  <si>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</si>
  <si>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</si>
  <si>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</si>
  <si>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</si>
  <si>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</si>
  <si>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</si>
  <si>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</si>
  <si>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</si>
  <si>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</si>
  <si>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</si>
  <si>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</si>
  <si>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</si>
  <si>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</si>
  <si>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</si>
  <si>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</si>
  <si>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</si>
  <si>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</si>
  <si>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</si>
  <si>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</si>
  <si>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</si>
  <si>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</si>
  <si>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</si>
  <si>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</si>
  <si>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</si>
  <si>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</si>
  <si>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</si>
  <si>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</si>
  <si>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</si>
  <si>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</si>
  <si>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</si>
  <si>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</si>
  <si>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</si>
  <si>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</si>
  <si>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</si>
  <si>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</si>
  <si>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</si>
  <si>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</si>
  <si>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</si>
  <si>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</si>
  <si>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</si>
  <si>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</si>
  <si>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</si>
  <si>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</si>
  <si>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</si>
  <si>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</si>
  <si>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</si>
  <si>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</si>
  <si>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</si>
  <si>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</si>
  <si>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</si>
  <si>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</si>
  <si>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</si>
  <si>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</si>
  <si>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</si>
  <si>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</si>
  <si>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</si>
  <si>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</si>
  <si>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</si>
  <si>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</si>
  <si>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</si>
  <si>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</si>
  <si>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</si>
  <si>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</si>
  <si>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</si>
  <si>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</si>
  <si>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</si>
  <si>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</si>
  <si>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</si>
  <si>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</si>
  <si>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</si>
  <si>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</si>
  <si>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</si>
  <si>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</si>
  <si>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</si>
  <si>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</si>
  <si>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</si>
  <si>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</si>
  <si>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</si>
  <si>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</si>
  <si>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</si>
  <si>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</si>
  <si>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</si>
  <si>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</si>
  <si>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</si>
  <si>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</si>
  <si>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</si>
  <si>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</si>
  <si>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</si>
  <si>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</si>
  <si>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</si>
  <si>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</si>
  <si>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</si>
  <si>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</si>
  <si>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</si>
  <si>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</si>
  <si>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</si>
  <si>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</si>
  <si>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</si>
  <si>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</si>
  <si>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</si>
  <si>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</si>
  <si>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</si>
  <si>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</si>
  <si>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</si>
  <si>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</si>
  <si>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</si>
  <si>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</si>
  <si>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</si>
  <si>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</si>
  <si>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</si>
  <si>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</si>
  <si>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</si>
  <si>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</si>
  <si>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</si>
  <si>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</si>
  <si>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</si>
  <si>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</si>
  <si>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</si>
  <si>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</si>
  <si>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</si>
  <si>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</si>
  <si>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</si>
  <si>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</si>
  <si>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</si>
  <si>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</si>
  <si>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</si>
  <si>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</si>
  <si>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</si>
  <si>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</si>
  <si>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</si>
  <si>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</si>
  <si>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</si>
  <si>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</si>
  <si>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</si>
  <si>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</si>
  <si>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</si>
  <si>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</si>
  <si>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</si>
  <si>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</si>
  <si>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</si>
  <si>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</si>
  <si>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</si>
  <si>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</si>
  <si>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</si>
  <si>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</si>
  <si>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</si>
  <si>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</si>
  <si>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</si>
  <si>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</si>
  <si>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</si>
  <si>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</si>
  <si>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</si>
  <si>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</si>
  <si>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</si>
  <si>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</si>
  <si>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</si>
  <si>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</si>
  <si>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</si>
  <si>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</si>
  <si>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</si>
  <si>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</si>
  <si>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</si>
  <si>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</si>
  <si>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</si>
  <si>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</si>
  <si>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</si>
  <si>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</si>
  <si>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</si>
  <si>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</si>
  <si>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</si>
  <si>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</si>
  <si>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</si>
  <si>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</si>
  <si>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</si>
  <si>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</si>
  <si>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</si>
  <si>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</si>
  <si>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</si>
  <si>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</si>
  <si>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</si>
  <si>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</si>
  <si>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</si>
  <si>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</si>
  <si>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</si>
  <si>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</si>
  <si>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</si>
  <si>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</si>
  <si>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</si>
  <si>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</si>
  <si>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</si>
  <si>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</si>
  <si>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</si>
  <si>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</si>
  <si>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</si>
  <si>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</si>
  <si>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</si>
  <si>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</si>
  <si>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</si>
  <si>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</si>
  <si>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</si>
  <si>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</si>
  <si>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</si>
  <si>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</si>
  <si>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</si>
  <si>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</si>
  <si>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</si>
  <si>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</si>
  <si>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</si>
  <si>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</si>
  <si>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</si>
  <si>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</si>
  <si>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</si>
  <si>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</si>
  <si>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</si>
  <si>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</si>
  <si>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</si>
  <si>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</si>
  <si>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</si>
  <si>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</si>
  <si>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</si>
  <si>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</si>
  <si>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</si>
  <si>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</si>
  <si>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</si>
  <si>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</si>
  <si>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</si>
  <si>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</si>
  <si>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</si>
  <si>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</si>
  <si>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</si>
  <si>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</si>
  <si>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</si>
  <si>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</si>
  <si>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</si>
  <si>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</si>
  <si>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</si>
  <si>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</si>
  <si>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</si>
  <si>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</si>
  <si>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</si>
  <si>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</si>
  <si>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</si>
  <si>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</si>
  <si>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</si>
  <si>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</si>
  <si>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</si>
  <si>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</si>
  <si>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</si>
  <si>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</si>
  <si>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</si>
  <si>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</si>
  <si>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</si>
  <si>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</si>
  <si>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</si>
  <si>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</si>
  <si>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</si>
  <si>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</si>
  <si>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</si>
  <si>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</si>
  <si>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</si>
  <si>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</si>
  <si>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</si>
  <si>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</si>
  <si>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</si>
  <si>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</si>
  <si>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</si>
  <si>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</si>
  <si>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</si>
  <si>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</si>
  <si>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</si>
  <si>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</si>
  <si>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</si>
  <si>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</si>
  <si>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</si>
  <si>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</si>
  <si>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</si>
  <si>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</si>
  <si>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</si>
  <si>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</si>
  <si>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</si>
  <si>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</si>
  <si>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</si>
  <si>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</si>
  <si>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</si>
  <si>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</si>
  <si>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</si>
  <si>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</si>
  <si>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</si>
  <si>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</si>
  <si>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</si>
  <si>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</si>
  <si>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</si>
  <si>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</si>
  <si>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</si>
  <si>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</si>
  <si>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</si>
  <si>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</si>
  <si>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</si>
  <si>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</si>
  <si>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</si>
  <si>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</si>
  <si>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</si>
  <si>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</si>
  <si>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</si>
  <si>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</si>
  <si>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</si>
  <si>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</si>
  <si>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</si>
  <si>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</si>
  <si>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</si>
  <si>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</si>
  <si>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</si>
  <si>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</si>
  <si>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</si>
  <si>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</si>
  <si>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</si>
  <si>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</si>
  <si>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</si>
  <si>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</si>
  <si>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</si>
  <si>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</si>
  <si>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</si>
  <si>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</si>
  <si>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</si>
  <si>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</si>
  <si>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</si>
  <si>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</si>
  <si>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</si>
  <si>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</si>
  <si>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</si>
  <si>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</si>
  <si>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</si>
  <si>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</si>
  <si>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</si>
  <si>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</si>
  <si>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</si>
  <si>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</si>
  <si>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</si>
  <si>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</si>
  <si>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</si>
  <si>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</si>
  <si>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</si>
  <si>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</si>
  <si>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</si>
  <si>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</si>
  <si>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</si>
  <si>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</si>
  <si>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</si>
  <si>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</si>
  <si>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</si>
  <si>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</si>
  <si>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</si>
  <si>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</si>
  <si>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</si>
  <si>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</si>
  <si>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</si>
  <si>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</si>
  <si>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</si>
  <si>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</si>
  <si>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</si>
  <si>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</si>
  <si>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</si>
  <si>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</si>
  <si>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</si>
  <si>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</si>
  <si>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</si>
  <si>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</si>
  <si>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</si>
  <si>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</si>
  <si>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</si>
  <si>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</si>
  <si>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</si>
  <si>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</si>
  <si>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</si>
  <si>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</si>
  <si>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</si>
  <si>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</si>
  <si>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</si>
  <si>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</si>
  <si>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</si>
  <si>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</si>
  <si>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</si>
  <si>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</si>
  <si>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</si>
  <si>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</si>
  <si>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</si>
  <si>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</si>
  <si>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</si>
  <si>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</si>
  <si>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</si>
  <si>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</si>
  <si>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</si>
  <si>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</si>
  <si>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</si>
  <si>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</si>
  <si>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</si>
  <si>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</si>
  <si>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</si>
  <si>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</si>
  <si>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</si>
  <si>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</si>
  <si>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</si>
  <si>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</si>
  <si>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</si>
  <si>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</si>
  <si>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</si>
  <si>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</si>
  <si>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</si>
  <si>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</si>
  <si>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</si>
  <si>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</si>
  <si>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</si>
  <si>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</si>
  <si>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</si>
  <si>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</si>
  <si>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</si>
  <si>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</si>
  <si>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</si>
  <si>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</si>
  <si>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</si>
  <si>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</si>
  <si>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</si>
  <si>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</si>
  <si>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</si>
  <si>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</si>
  <si>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</si>
  <si>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</si>
  <si>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</si>
  <si>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</si>
  <si>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</si>
  <si>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</si>
  <si>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</si>
  <si>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</si>
  <si>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</si>
  <si>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</si>
  <si>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</si>
  <si>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</si>
  <si>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</si>
  <si>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</si>
  <si>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</si>
  <si>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</si>
  <si>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</si>
  <si>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</si>
  <si>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</si>
  <si>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</si>
  <si>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</si>
  <si>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</si>
  <si>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</si>
  <si>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</si>
  <si>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</si>
  <si>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</si>
  <si>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</si>
  <si>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</si>
  <si>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</si>
  <si>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</si>
  <si>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</si>
  <si>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</si>
  <si>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</si>
  <si>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</si>
  <si>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</si>
  <si>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</si>
  <si>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</si>
  <si>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</si>
  <si>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</si>
  <si>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</si>
  <si>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</si>
  <si>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</si>
  <si>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</si>
  <si>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</si>
  <si>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</si>
  <si>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</si>
  <si>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</si>
  <si>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</si>
  <si>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</si>
  <si>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</si>
  <si>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</si>
  <si>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</si>
  <si>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</si>
  <si>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</si>
  <si>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</si>
  <si>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</si>
  <si>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</si>
  <si>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</si>
  <si>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</si>
  <si>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</si>
  <si>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</si>
  <si>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</si>
  <si>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</si>
  <si>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</si>
  <si>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</si>
  <si>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</si>
  <si>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</si>
  <si>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</si>
  <si>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</si>
  <si>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</si>
  <si>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</si>
  <si>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</si>
  <si>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</si>
  <si>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</si>
  <si>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</si>
  <si>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</si>
  <si>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</si>
  <si>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</si>
  <si>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</si>
  <si>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</si>
  <si>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</si>
  <si>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</si>
  <si>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</si>
  <si>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</si>
  <si>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</si>
  <si>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</si>
  <si>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</si>
  <si>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</si>
  <si>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</si>
  <si>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</si>
  <si>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</si>
  <si>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</si>
  <si>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</si>
  <si>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</si>
  <si>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</si>
  <si>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</si>
  <si>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</si>
  <si>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</si>
  <si>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</si>
  <si>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</si>
  <si>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</si>
  <si>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</si>
  <si>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</si>
  <si>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</si>
  <si>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</si>
  <si>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</si>
  <si>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</si>
  <si>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</si>
  <si>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</si>
  <si>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</si>
  <si>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</si>
  <si>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</si>
  <si>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</si>
  <si>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</si>
  <si>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</si>
  <si>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</si>
  <si>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</si>
  <si>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</si>
  <si>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</si>
  <si>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</si>
  <si>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</si>
  <si>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</si>
  <si>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</si>
  <si>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</si>
  <si>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</si>
  <si>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</si>
  <si>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</si>
  <si>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</si>
  <si>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</si>
  <si>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</si>
  <si>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</si>
  <si>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</si>
  <si>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</si>
  <si>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</si>
  <si>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</si>
  <si>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</si>
  <si>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</si>
  <si>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</si>
  <si>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</si>
  <si>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</si>
  <si>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</si>
  <si>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</si>
  <si>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</si>
  <si>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</si>
  <si>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</si>
  <si>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</si>
  <si>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</si>
  <si>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</si>
  <si>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</si>
  <si>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</si>
  <si>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</si>
  <si>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</si>
  <si>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</si>
  <si>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</si>
  <si>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</si>
  <si>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</si>
  <si>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</si>
  <si>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</si>
  <si>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</si>
  <si>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</si>
  <si>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</si>
  <si>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</si>
  <si>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</si>
  <si>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</si>
  <si>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</si>
  <si>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</si>
  <si>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</si>
  <si>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</si>
  <si>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</si>
  <si>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</si>
  <si>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</si>
  <si>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</si>
  <si>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</si>
  <si>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</si>
  <si>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</si>
  <si>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</si>
  <si>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</si>
  <si>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</si>
  <si>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</si>
  <si>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</si>
  <si>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</si>
  <si>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</si>
  <si>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</si>
  <si>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</si>
  <si>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</si>
  <si>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</si>
  <si>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</si>
  <si>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</si>
  <si>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</si>
  <si>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</si>
  <si>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</si>
  <si>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</si>
  <si>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</si>
  <si>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</si>
  <si>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</si>
  <si>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</si>
  <si>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</si>
  <si>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</si>
  <si>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</si>
  <si>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</si>
  <si>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</si>
  <si>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</si>
  <si>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</si>
  <si>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</si>
  <si>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</si>
  <si>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</si>
  <si>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</si>
  <si>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</si>
  <si>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</si>
  <si>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</si>
  <si>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</si>
  <si>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</si>
  <si>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</si>
  <si>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</si>
  <si>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</si>
  <si>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</si>
  <si>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</si>
  <si>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</si>
  <si>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</si>
  <si>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</si>
  <si>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</si>
  <si>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</si>
  <si>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</si>
  <si>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</si>
  <si>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</si>
  <si>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</si>
  <si>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</si>
  <si>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</si>
  <si>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</si>
  <si>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</si>
  <si>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</si>
  <si>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</si>
  <si>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</si>
  <si>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</si>
  <si>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</si>
  <si>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</si>
  <si>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</si>
  <si>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</si>
  <si>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</si>
  <si>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</si>
  <si>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</si>
  <si>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</si>
  <si>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</si>
  <si>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</si>
  <si>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</si>
  <si>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</si>
  <si>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</si>
  <si>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</si>
  <si>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</si>
  <si>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</si>
  <si>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</si>
  <si>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</si>
  <si>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</si>
  <si>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</si>
  <si>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</si>
  <si>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</si>
  <si>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</si>
  <si>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</si>
  <si>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</si>
  <si>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</si>
  <si>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</si>
  <si>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</si>
  <si>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</si>
  <si>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</si>
  <si>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</si>
  <si>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</si>
  <si>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</si>
  <si>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</si>
  <si>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</si>
  <si>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</si>
  <si>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</si>
  <si>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</si>
  <si>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</si>
  <si>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</si>
  <si>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</si>
  <si>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</si>
  <si>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</si>
  <si>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</si>
  <si>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</si>
  <si>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</si>
  <si>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</si>
  <si>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</si>
  <si>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</si>
  <si>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</si>
  <si>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</si>
  <si>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</si>
  <si>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</si>
  <si>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</si>
  <si>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</si>
  <si>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</si>
  <si>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</si>
  <si>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</si>
  <si>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</si>
  <si>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</si>
  <si>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</si>
  <si>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</si>
  <si>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</si>
  <si>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</si>
  <si>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</si>
  <si>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</si>
  <si>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</si>
  <si>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</si>
  <si>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</si>
  <si>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</si>
  <si>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</si>
  <si>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</si>
  <si>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</si>
  <si>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</si>
  <si>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</si>
  <si>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</si>
  <si>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</si>
  <si>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</si>
  <si>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</si>
  <si>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</si>
  <si>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</si>
  <si>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</si>
  <si>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</si>
  <si>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</si>
  <si>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</si>
  <si>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</si>
  <si>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</si>
  <si>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</si>
  <si>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</si>
  <si>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</si>
  <si>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</si>
  <si>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</si>
  <si>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</si>
  <si>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</si>
  <si>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</si>
  <si>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</si>
  <si>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</si>
  <si>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</si>
  <si>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</si>
  <si>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</si>
  <si>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</si>
  <si>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</si>
  <si>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</si>
  <si>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</si>
  <si>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</si>
  <si>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</si>
  <si>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</si>
  <si>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</si>
  <si>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</si>
  <si>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</si>
  <si>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</si>
  <si>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</si>
  <si>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</si>
  <si>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</si>
  <si>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</si>
  <si>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</si>
  <si>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</si>
  <si>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</si>
  <si>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</si>
  <si>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</si>
  <si>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</si>
  <si>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</si>
  <si>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</si>
  <si>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</si>
  <si>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</si>
  <si>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</si>
  <si>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</si>
  <si>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</si>
  <si>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</si>
  <si>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</si>
  <si>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</si>
  <si>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</si>
  <si>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</si>
  <si>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</si>
  <si>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</si>
  <si>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</si>
  <si>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</si>
  <si>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</si>
  <si>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</si>
  <si>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</si>
  <si>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</si>
  <si>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</si>
  <si>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</si>
  <si>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</si>
  <si>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</si>
  <si>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</si>
  <si>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</si>
  <si>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</si>
  <si>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</si>
  <si>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</si>
  <si>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</si>
  <si>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</si>
  <si>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</si>
  <si>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</si>
  <si>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</si>
  <si>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</si>
  <si>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</si>
  <si>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</si>
  <si>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</si>
  <si>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</si>
  <si>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</si>
  <si>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</si>
  <si>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</si>
  <si>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</si>
  <si>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</si>
  <si>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</si>
  <si>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</si>
  <si>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</si>
  <si>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</si>
  <si>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</si>
  <si>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</si>
  <si>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</si>
  <si>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</si>
  <si>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</si>
  <si>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</si>
  <si>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</si>
  <si>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</si>
  <si>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</si>
  <si>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</si>
  <si>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</si>
  <si>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</si>
  <si>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</si>
  <si>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</si>
  <si>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</si>
  <si>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</si>
  <si>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</si>
  <si>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</si>
  <si>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</si>
  <si>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</si>
  <si>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</si>
  <si>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</si>
  <si>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</si>
  <si>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</si>
  <si>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</si>
  <si>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</si>
  <si>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</si>
  <si>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</si>
  <si>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</si>
  <si>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</si>
  <si>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</si>
  <si>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</si>
  <si>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</si>
  <si>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</si>
  <si>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</si>
  <si>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</si>
  <si>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</si>
  <si>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</si>
  <si>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</si>
  <si>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</si>
  <si>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</si>
  <si>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</si>
  <si>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</si>
  <si>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</si>
  <si>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</si>
  <si>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</si>
  <si>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</si>
  <si>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</si>
  <si>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</si>
  <si>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</si>
  <si>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</si>
  <si>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</si>
  <si>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</si>
  <si>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</si>
  <si>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</si>
  <si>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</si>
  <si>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</si>
  <si>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</si>
  <si>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</si>
  <si>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</si>
  <si>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</si>
  <si>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</si>
  <si>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</si>
  <si>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</si>
  <si>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</si>
  <si>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</si>
  <si>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</si>
  <si>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</si>
  <si>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</si>
  <si>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</si>
  <si>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</si>
  <si>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</si>
  <si>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</si>
  <si>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</si>
  <si>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</si>
  <si>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</si>
  <si>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</si>
  <si>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</si>
  <si>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</si>
  <si>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</si>
  <si>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</si>
  <si>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</si>
  <si>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</si>
  <si>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</si>
  <si>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</si>
  <si>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</si>
  <si>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</si>
  <si>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</si>
  <si>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</si>
  <si>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</si>
  <si>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</si>
  <si>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</si>
  <si>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</si>
  <si>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</si>
  <si>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</si>
  <si>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</si>
  <si>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</si>
  <si>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</si>
  <si>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</si>
  <si>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</si>
  <si>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</si>
  <si>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</si>
  <si>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</si>
  <si>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</si>
  <si>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</si>
  <si>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</si>
  <si>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</si>
  <si>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</si>
  <si>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</si>
  <si>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</si>
  <si>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</si>
  <si>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</si>
  <si>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</si>
  <si>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</si>
  <si>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</si>
  <si>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</si>
  <si>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</si>
  <si>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</si>
  <si>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</si>
  <si>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</si>
  <si>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</si>
  <si>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</si>
  <si>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</si>
  <si>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</si>
  <si>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</si>
  <si>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</si>
  <si>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</si>
  <si>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</si>
  <si>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</si>
  <si>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</si>
  <si>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</si>
  <si>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</si>
  <si>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</si>
  <si>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</si>
  <si>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</si>
  <si>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</si>
  <si>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</si>
  <si>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</si>
  <si>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</si>
  <si>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</si>
  <si>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</si>
  <si>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</si>
  <si>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</si>
  <si>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</si>
  <si>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</si>
  <si>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</si>
  <si>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</si>
  <si>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</si>
  <si>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</si>
  <si>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</si>
  <si>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</si>
  <si>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</si>
  <si>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</si>
  <si>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</si>
  <si>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</si>
  <si>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</si>
  <si>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</si>
  <si>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</si>
  <si>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</si>
  <si>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</si>
  <si>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</si>
  <si>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</si>
  <si>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</si>
  <si>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</si>
  <si>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</si>
  <si>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</si>
  <si>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</si>
  <si>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</si>
  <si>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</si>
  <si>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</si>
  <si>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</si>
  <si>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</si>
  <si>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</si>
  <si>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</si>
  <si>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</si>
  <si>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</si>
  <si>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</si>
  <si>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</si>
  <si>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</si>
  <si>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</si>
  <si>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</si>
  <si>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</si>
  <si>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</si>
  <si>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</si>
  <si>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</si>
  <si>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</si>
  <si>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</si>
  <si>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</si>
  <si>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</si>
  <si>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</si>
  <si>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</si>
  <si>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</si>
  <si>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</si>
  <si>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</si>
  <si>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</si>
  <si>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</si>
  <si>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</si>
  <si>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</si>
  <si>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</si>
  <si>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</si>
  <si>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</si>
  <si>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</si>
  <si>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</si>
  <si>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</si>
  <si>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</si>
  <si>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</si>
  <si>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</si>
  <si>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</si>
  <si>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</si>
  <si>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</si>
  <si>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</si>
  <si>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</si>
  <si>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</si>
  <si>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</si>
  <si>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</si>
  <si>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</si>
  <si>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</si>
  <si>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</si>
  <si>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</si>
  <si>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</si>
  <si>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</si>
  <si>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</si>
  <si>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</si>
  <si>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</si>
  <si>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</si>
  <si>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</si>
  <si>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</si>
  <si>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</si>
  <si>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</si>
  <si>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</si>
  <si>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</si>
  <si>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</si>
  <si>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</si>
  <si>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</si>
  <si>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</si>
  <si>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</si>
  <si>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</si>
  <si>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</si>
  <si>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</si>
  <si>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</si>
  <si>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</si>
  <si>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</si>
  <si>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</si>
  <si>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</si>
  <si>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</si>
  <si>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</si>
  <si>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</si>
  <si>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</si>
  <si>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</si>
  <si>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</si>
  <si>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</si>
  <si>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</si>
  <si>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</si>
  <si>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</si>
  <si>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</si>
  <si>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</si>
  <si>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</si>
  <si>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</si>
  <si>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</si>
  <si>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</si>
  <si>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</si>
  <si>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</si>
  <si>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</si>
  <si>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</si>
  <si>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</si>
  <si>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</si>
  <si>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</si>
  <si>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</si>
  <si>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</si>
  <si>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</si>
  <si>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</si>
  <si>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</si>
  <si>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</si>
  <si>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</si>
  <si>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</si>
  <si>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</si>
  <si>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</si>
  <si>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</si>
  <si>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</si>
  <si>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</si>
  <si>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</si>
  <si>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</si>
  <si>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</si>
  <si>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</si>
  <si>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</si>
  <si>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</si>
  <si>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</si>
  <si>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</si>
  <si>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</si>
  <si>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</si>
  <si>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</si>
  <si>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</si>
  <si>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</si>
  <si>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</si>
  <si>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</si>
  <si>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</si>
  <si>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</si>
  <si>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</si>
  <si>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</si>
  <si>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</si>
  <si>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</si>
  <si>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</si>
  <si>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</si>
  <si>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</si>
  <si>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</si>
  <si>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</si>
  <si>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</si>
  <si>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</si>
  <si>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</si>
  <si>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</si>
  <si>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</si>
  <si>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</si>
  <si>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</si>
  <si>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</si>
  <si>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</si>
  <si>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</si>
  <si>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</si>
  <si>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</si>
  <si>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</si>
  <si>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</si>
  <si>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</si>
  <si>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</si>
  <si>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</si>
  <si>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</si>
  <si>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</si>
  <si>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</si>
  <si>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</si>
  <si>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</si>
  <si>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</si>
  <si>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</si>
  <si>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</si>
  <si>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</si>
  <si>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</si>
  <si>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</si>
  <si>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</si>
  <si>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</si>
  <si>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</si>
  <si>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</si>
  <si>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</si>
  <si>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</si>
  <si>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</si>
  <si>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</si>
  <si>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</si>
  <si>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</si>
  <si>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</si>
  <si>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</si>
  <si>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</si>
  <si>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</si>
  <si>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</si>
  <si>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</si>
  <si>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</si>
  <si>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</si>
  <si>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</si>
  <si>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</si>
  <si>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</si>
  <si>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</si>
  <si>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</si>
  <si>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</si>
  <si>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</si>
  <si>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</si>
  <si>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</si>
  <si>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</si>
  <si>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</si>
  <si>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</si>
  <si>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</si>
  <si>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</si>
  <si>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</si>
  <si>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</si>
  <si>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</si>
  <si>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</si>
  <si>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</si>
  <si>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</si>
  <si>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</si>
  <si>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</si>
  <si>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</si>
  <si>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</si>
  <si>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</si>
  <si>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</si>
  <si>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</si>
  <si>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</si>
  <si>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</si>
  <si>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</si>
  <si>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</si>
  <si>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</si>
  <si>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</si>
  <si>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</si>
  <si>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</si>
  <si>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</si>
  <si>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</si>
  <si>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</si>
  <si>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</si>
  <si>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</si>
  <si>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</si>
  <si>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</si>
  <si>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</si>
  <si>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</si>
  <si>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</si>
  <si>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</si>
  <si>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</si>
  <si>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</si>
  <si>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</si>
  <si>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</si>
  <si>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</si>
  <si>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</si>
  <si>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</si>
  <si>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</si>
  <si>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</si>
  <si>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</si>
  <si>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</si>
  <si>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</si>
  <si>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</si>
  <si>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</si>
  <si>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</si>
  <si>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</si>
  <si>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</si>
  <si>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</si>
  <si>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</si>
  <si>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</si>
  <si>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</si>
  <si>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</si>
  <si>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</si>
  <si>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</si>
  <si>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</si>
  <si>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</si>
  <si>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</si>
  <si>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</si>
  <si>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</si>
  <si>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</si>
  <si>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</si>
  <si>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</si>
  <si>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</si>
  <si>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</si>
  <si>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</si>
  <si>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</si>
  <si>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</si>
  <si>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</si>
  <si>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</si>
  <si>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</si>
  <si>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</si>
  <si>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</si>
  <si>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</si>
  <si>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</si>
  <si>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</si>
  <si>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</si>
  <si>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</si>
  <si>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</si>
  <si>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</si>
  <si>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</si>
  <si>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</si>
  <si>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</si>
  <si>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</si>
  <si>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</si>
  <si>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</si>
  <si>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</si>
  <si>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</si>
  <si>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</si>
  <si>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</si>
  <si>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</si>
  <si>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</si>
  <si>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</si>
  <si>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</si>
  <si>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</si>
  <si>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</si>
  <si>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</si>
  <si>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</si>
  <si>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</si>
  <si>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</si>
  <si>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</si>
  <si>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</si>
  <si>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</si>
  <si>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</si>
  <si>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</si>
  <si>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</si>
  <si>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</si>
  <si>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</si>
  <si>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</si>
  <si>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</si>
  <si>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</si>
  <si>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</si>
  <si>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</si>
  <si>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</si>
  <si>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</si>
  <si>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</si>
  <si>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</si>
  <si>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</si>
  <si>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</si>
  <si>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</si>
  <si>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</si>
  <si>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</si>
  <si>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</si>
  <si>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</si>
  <si>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</si>
  <si>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</si>
  <si>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</si>
  <si>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</si>
  <si>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</si>
  <si>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</si>
  <si>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</si>
  <si>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</si>
  <si>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</si>
  <si>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</si>
  <si>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</si>
  <si>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</si>
  <si>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</si>
  <si>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</si>
  <si>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</si>
  <si>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</si>
  <si>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</si>
  <si>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</si>
  <si>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</si>
  <si>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</si>
  <si>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</si>
  <si>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</si>
  <si>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</si>
  <si>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</si>
  <si>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</si>
  <si>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</si>
  <si>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</si>
  <si>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</si>
  <si>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</si>
  <si>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</si>
  <si>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</si>
  <si>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</si>
  <si>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</si>
  <si>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</si>
  <si>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</si>
  <si>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</si>
  <si>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</si>
  <si>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</si>
  <si>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</si>
  <si>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</si>
  <si>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</si>
  <si>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</si>
  <si>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</si>
  <si>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</si>
  <si>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</si>
  <si>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</si>
  <si>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</si>
  <si>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</si>
  <si>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</si>
  <si>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</si>
  <si>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</si>
  <si>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</si>
  <si>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</si>
  <si>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</si>
  <si>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</si>
  <si>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</si>
  <si>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</si>
  <si>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</si>
  <si>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</si>
  <si>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</si>
  <si>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</si>
  <si>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</si>
  <si>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</si>
  <si>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</si>
  <si>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</si>
  <si>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</si>
  <si>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</si>
  <si>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</si>
  <si>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</si>
  <si>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</si>
  <si>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</si>
  <si>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</si>
  <si>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</si>
  <si>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</si>
  <si>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</si>
  <si>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</si>
  <si>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</si>
  <si>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</si>
  <si>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</si>
  <si>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</si>
  <si>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</si>
  <si>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</si>
  <si>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</si>
  <si>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</si>
  <si>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</si>
  <si>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</si>
  <si>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</si>
  <si>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</si>
  <si>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</si>
  <si>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</si>
  <si>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</si>
  <si>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</si>
  <si>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</si>
  <si>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</si>
  <si>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</si>
  <si>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</si>
  <si>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</si>
  <si>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</si>
  <si>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</si>
  <si>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</si>
  <si>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</si>
  <si>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</si>
  <si>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</si>
  <si>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</si>
  <si>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</si>
  <si>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</si>
  <si>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</si>
  <si>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</si>
  <si>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</si>
  <si>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</si>
  <si>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</si>
  <si>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</si>
  <si>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</si>
  <si>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</si>
  <si>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</si>
  <si>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</si>
  <si>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</si>
  <si>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</si>
  <si>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</si>
  <si>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</si>
  <si>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</si>
  <si>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</si>
  <si>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</si>
  <si>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</si>
  <si>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</si>
  <si>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</si>
  <si>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</si>
  <si>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</si>
  <si>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</si>
  <si>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</si>
  <si>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</si>
  <si>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</si>
  <si>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</si>
  <si>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</si>
  <si>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</si>
  <si>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</si>
  <si>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</si>
  <si>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</si>
  <si>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</si>
  <si>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</si>
  <si>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</si>
  <si>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</si>
  <si>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</si>
  <si>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</si>
  <si>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</si>
  <si>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</si>
  <si>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</si>
  <si>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</si>
  <si>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</si>
  <si>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</si>
  <si>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</si>
  <si>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</si>
  <si>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</si>
  <si>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</si>
  <si>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</si>
  <si>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</si>
  <si>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</si>
  <si>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</si>
  <si>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</si>
  <si>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</si>
  <si>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</si>
  <si>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</si>
  <si>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</si>
  <si>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</si>
  <si>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</si>
  <si>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</si>
  <si>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</si>
  <si>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</si>
  <si>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</si>
  <si>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</si>
  <si>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</si>
  <si>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</si>
  <si>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</si>
  <si>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</si>
  <si>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</si>
  <si>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</si>
  <si>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</si>
  <si>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</si>
  <si>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</si>
  <si>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</si>
  <si>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</si>
  <si>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</si>
  <si>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</si>
  <si>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</si>
  <si>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</si>
  <si>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</si>
  <si>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</si>
  <si>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</si>
  <si>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</si>
  <si>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</si>
  <si>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</si>
  <si>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</si>
  <si>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</si>
  <si>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</si>
  <si>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</si>
  <si>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</si>
  <si>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</si>
  <si>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</si>
  <si>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</si>
  <si>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</si>
  <si>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</si>
  <si>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</si>
  <si>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</si>
  <si>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</si>
  <si>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</si>
  <si>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</si>
  <si>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</si>
  <si>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</si>
  <si>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</si>
  <si>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</si>
  <si>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</si>
  <si>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</si>
  <si>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</si>
  <si>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</si>
  <si>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</si>
  <si>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</si>
  <si>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</si>
  <si>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</si>
  <si>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</si>
  <si>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</si>
  <si>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</si>
  <si>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</si>
  <si>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</si>
  <si>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</si>
  <si>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</si>
  <si>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</si>
  <si>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</si>
  <si>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</si>
  <si>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</si>
  <si>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</si>
  <si>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</si>
  <si>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</si>
  <si>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</si>
  <si>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</si>
  <si>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</si>
  <si>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</si>
  <si>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</si>
  <si>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</si>
  <si>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</si>
  <si>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</si>
  <si>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</si>
  <si>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</si>
  <si>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</si>
  <si>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</si>
  <si>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</si>
  <si>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</si>
  <si>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</si>
  <si>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</si>
  <si>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</si>
  <si>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</si>
  <si>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</si>
  <si>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</si>
  <si>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</si>
  <si>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</si>
  <si>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</si>
  <si>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</si>
  <si>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</si>
  <si>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</si>
  <si>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</si>
  <si>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</si>
  <si>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</si>
  <si>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</si>
  <si>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</si>
  <si>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</si>
  <si>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</si>
  <si>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</si>
  <si>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</si>
  <si>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</si>
  <si>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</si>
  <si>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</si>
  <si>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</si>
  <si>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</si>
  <si>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</si>
  <si>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</si>
  <si>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</si>
  <si>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</si>
  <si>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</si>
  <si>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</si>
  <si>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</si>
  <si>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</si>
  <si>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</si>
  <si>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</si>
  <si>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</si>
  <si>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</si>
  <si>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</si>
  <si>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</si>
  <si>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</si>
  <si>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</si>
  <si>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</si>
  <si>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</si>
  <si>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</si>
  <si>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</si>
  <si>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</si>
  <si>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</si>
  <si>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</si>
  <si>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</si>
  <si>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</si>
  <si>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</si>
  <si>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</si>
  <si>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</si>
  <si>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</si>
  <si>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</si>
  <si>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</si>
  <si>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</si>
  <si>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</si>
  <si>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</si>
  <si>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</si>
  <si>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</si>
  <si>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</si>
  <si>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</si>
  <si>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</si>
  <si>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</si>
  <si>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</si>
  <si>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</si>
  <si>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</si>
  <si>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</si>
  <si>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</si>
  <si>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</si>
  <si>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</si>
  <si>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</si>
  <si>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</si>
  <si>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</si>
  <si>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</si>
  <si>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</si>
  <si>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</si>
  <si>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</si>
  <si>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</si>
  <si>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</si>
  <si>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</si>
  <si>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</si>
  <si>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</si>
  <si>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</si>
  <si>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</si>
  <si>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</si>
  <si>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</si>
  <si>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</si>
  <si>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</si>
  <si>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</si>
  <si>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</si>
  <si>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</si>
  <si>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</si>
  <si>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</si>
  <si>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</si>
  <si>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</si>
  <si>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</si>
  <si>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</si>
  <si>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</si>
  <si>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</si>
  <si>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</si>
  <si>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</si>
  <si>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</si>
  <si>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</si>
  <si>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</si>
  <si>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</si>
  <si>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</si>
  <si>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</si>
  <si>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</si>
  <si>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</si>
  <si>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</si>
  <si>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</si>
  <si>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</si>
  <si>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</si>
  <si>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</si>
  <si>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</si>
  <si>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</si>
  <si>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</si>
  <si>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</si>
  <si>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</si>
  <si>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</si>
  <si>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</si>
  <si>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</si>
  <si>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</si>
  <si>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</si>
  <si>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</si>
  <si>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</si>
  <si>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</si>
  <si>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</si>
  <si>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</si>
  <si>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</si>
  <si>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</si>
  <si>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</si>
  <si>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</si>
  <si>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</si>
  <si>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</si>
  <si>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</si>
  <si>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</si>
  <si>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</si>
  <si>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</si>
  <si>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</si>
  <si>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</si>
  <si>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</si>
  <si>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</si>
  <si>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</si>
  <si>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</si>
  <si>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</si>
  <si>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</si>
  <si>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</si>
  <si>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</si>
  <si>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</si>
  <si>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</si>
  <si>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</si>
  <si>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</si>
  <si>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</si>
  <si>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</si>
  <si>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</si>
  <si>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</si>
  <si>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</si>
  <si>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</si>
  <si>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</si>
  <si>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</si>
  <si>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</si>
  <si>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</si>
  <si>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</si>
  <si>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</si>
  <si>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</si>
  <si>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</si>
  <si>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</si>
  <si>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</si>
  <si>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</si>
  <si>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</si>
  <si>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</si>
  <si>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</si>
  <si>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</si>
  <si>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</si>
  <si>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</si>
  <si>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</si>
  <si>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</si>
  <si>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</si>
  <si>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</si>
  <si>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</si>
  <si>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</si>
  <si>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</si>
  <si>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</si>
  <si>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</si>
  <si>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</si>
  <si>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</si>
  <si>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</si>
  <si>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</si>
  <si>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</si>
  <si>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</si>
  <si>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</si>
  <si>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</si>
  <si>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</si>
  <si>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</si>
  <si>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</si>
  <si>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</si>
  <si>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</si>
  <si>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</si>
  <si>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</si>
  <si>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</si>
  <si>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</si>
  <si>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</si>
  <si>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</si>
  <si>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</si>
  <si>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</si>
  <si>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</si>
  <si>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</si>
  <si>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</si>
  <si>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</si>
  <si>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</si>
  <si>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</si>
  <si>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</si>
  <si>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</si>
  <si>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</si>
  <si>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</si>
  <si>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</si>
  <si>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</si>
  <si>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</si>
  <si>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</si>
  <si>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</si>
  <si>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</si>
  <si>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</si>
  <si>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</si>
  <si>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</si>
  <si>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</si>
  <si>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</si>
  <si>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</si>
  <si>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</si>
  <si>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</si>
  <si>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</si>
  <si>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</si>
  <si>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</si>
  <si>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</si>
  <si>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</si>
  <si>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</si>
  <si>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</si>
  <si>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</si>
  <si>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</si>
  <si>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</si>
  <si>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</si>
  <si>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</si>
  <si>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</si>
  <si>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</si>
  <si>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</si>
  <si>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</si>
  <si>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</si>
  <si>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</si>
  <si>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</si>
  <si>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</si>
  <si>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</si>
  <si>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</si>
  <si>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</si>
  <si>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</si>
  <si>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</si>
  <si>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</si>
  <si>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</si>
  <si>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</si>
  <si>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</si>
  <si>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</si>
  <si>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</si>
  <si>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</si>
  <si>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</si>
  <si>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</si>
  <si>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</si>
  <si>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</si>
  <si>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</si>
  <si>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</si>
  <si>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</si>
  <si>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</si>
  <si>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</si>
  <si>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</si>
  <si>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</si>
  <si>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</si>
  <si>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</si>
  <si>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</si>
  <si>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</si>
  <si>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</si>
  <si>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</si>
  <si>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</si>
  <si>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</si>
  <si>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</si>
  <si>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</si>
  <si>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</si>
  <si>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</si>
  <si>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</si>
  <si>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</si>
  <si>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</si>
  <si>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</si>
  <si>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</si>
  <si>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</si>
  <si>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</si>
  <si>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</si>
  <si>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</si>
  <si>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</si>
  <si>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</si>
  <si>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</si>
  <si>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</si>
  <si>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</si>
  <si>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</si>
  <si>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</si>
  <si>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</si>
  <si>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</si>
  <si>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</si>
  <si>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</si>
  <si>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</si>
  <si>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</si>
  <si>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</si>
  <si>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</si>
  <si>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</si>
  <si>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</si>
  <si>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</si>
  <si>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</si>
  <si>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</si>
  <si>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</si>
  <si>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</si>
  <si>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</si>
  <si>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</si>
  <si>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</si>
  <si>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</si>
  <si>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</si>
  <si>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</si>
  <si>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</si>
  <si>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</si>
  <si>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</si>
  <si>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</si>
  <si>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</si>
  <si>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</si>
  <si>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</si>
  <si>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</si>
  <si>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</si>
  <si>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</si>
  <si>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</si>
  <si>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</si>
  <si>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</si>
  <si>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</si>
  <si>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</si>
  <si>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</si>
  <si>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</si>
  <si>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</si>
  <si>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</si>
  <si>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</si>
  <si>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</si>
  <si>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</si>
  <si>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</si>
  <si>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</si>
  <si>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</si>
  <si>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</si>
  <si>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</si>
  <si>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</si>
  <si>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</si>
  <si>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</si>
  <si>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</si>
  <si>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</si>
  <si>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</si>
  <si>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</si>
  <si>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</si>
  <si>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</si>
  <si>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</si>
  <si>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</si>
  <si>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</si>
  <si>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</si>
  <si>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</si>
  <si>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</si>
  <si>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</si>
  <si>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</si>
  <si>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</si>
  <si>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</si>
  <si>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</si>
  <si>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</si>
  <si>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</si>
  <si>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</si>
  <si>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</si>
  <si>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</si>
  <si>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</si>
  <si>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</si>
  <si>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</si>
  <si>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</si>
  <si>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</si>
  <si>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</si>
  <si>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</si>
  <si>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</si>
  <si>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</si>
  <si>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</si>
  <si>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</si>
  <si>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</si>
  <si>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</si>
  <si>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</si>
  <si>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</si>
  <si>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</si>
  <si>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</si>
  <si>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</si>
  <si>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</si>
  <si>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</si>
  <si>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</si>
  <si>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</si>
  <si>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</si>
  <si>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</si>
  <si>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</si>
  <si>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</si>
  <si>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</si>
  <si>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</si>
  <si>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</si>
  <si>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</si>
  <si>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</si>
  <si>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</si>
  <si>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</si>
  <si>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</si>
  <si>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</si>
  <si>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</si>
  <si>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</si>
  <si>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</si>
  <si>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</si>
  <si>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</si>
  <si>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</si>
  <si>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</si>
  <si>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</si>
  <si>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</si>
  <si>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</si>
  <si>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</si>
  <si>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</si>
  <si>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</si>
  <si>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</si>
  <si>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</si>
  <si>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</si>
  <si>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</si>
  <si>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</si>
  <si>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</si>
  <si>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</si>
  <si>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</si>
  <si>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</si>
  <si>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</si>
  <si>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</si>
  <si>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</si>
  <si>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</si>
  <si>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</si>
  <si>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</si>
  <si>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</si>
  <si>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</si>
  <si>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</si>
  <si>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</si>
  <si>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</si>
  <si>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</si>
  <si>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</si>
  <si>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</si>
  <si>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</si>
  <si>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</si>
  <si>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</si>
  <si>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</si>
  <si>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</si>
  <si>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</si>
  <si>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</si>
  <si>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</si>
  <si>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</si>
  <si>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</si>
  <si>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</si>
  <si>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</si>
  <si>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</si>
  <si>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</si>
  <si>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</si>
  <si>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</si>
  <si>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</si>
  <si>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</si>
  <si>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</si>
  <si>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</si>
  <si>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</si>
  <si>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</si>
  <si>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</si>
  <si>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</si>
  <si>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</si>
  <si>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</si>
  <si>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</si>
  <si>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</si>
  <si>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</si>
  <si>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</si>
  <si>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</si>
  <si>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</si>
  <si>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</si>
  <si>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</si>
  <si>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</si>
  <si>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</si>
  <si>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</si>
  <si>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</si>
  <si>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</si>
  <si>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</si>
  <si>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</si>
  <si>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</si>
  <si>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</si>
  <si>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</si>
  <si>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</si>
  <si>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</si>
  <si>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</si>
  <si>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</si>
  <si>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</si>
  <si>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</si>
  <si>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</si>
  <si>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</si>
  <si>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</si>
  <si>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</si>
  <si>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</si>
  <si>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</si>
  <si>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</si>
  <si>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</si>
  <si>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</si>
  <si>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</si>
  <si>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</si>
  <si>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</si>
  <si>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</si>
  <si>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</si>
  <si>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</si>
  <si>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</si>
  <si>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</si>
  <si>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</si>
  <si>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</si>
  <si>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</si>
  <si>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</si>
  <si>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</si>
  <si>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</si>
  <si>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</si>
  <si>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</si>
  <si>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</si>
  <si>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</si>
  <si>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</si>
  <si>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</si>
  <si>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</si>
  <si>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</si>
  <si>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</si>
  <si>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</si>
  <si>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</si>
  <si>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</si>
  <si>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</si>
  <si>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</si>
  <si>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</si>
  <si>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</si>
  <si>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</si>
  <si>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</si>
  <si>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</si>
  <si>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</si>
  <si>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</si>
  <si>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</si>
  <si>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</si>
  <si>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</si>
  <si>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</si>
  <si>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</si>
  <si>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</si>
  <si>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</si>
  <si>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</si>
  <si>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</si>
  <si>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</si>
  <si>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</si>
  <si>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</si>
  <si>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</si>
  <si>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</si>
  <si>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</si>
  <si>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</si>
  <si>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</si>
  <si>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</si>
  <si>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</si>
  <si>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</si>
  <si>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</si>
  <si>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</si>
  <si>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</si>
  <si>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</si>
  <si>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</si>
  <si>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</si>
  <si>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</si>
  <si>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</si>
  <si>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</si>
  <si>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</si>
  <si>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</si>
  <si>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</si>
  <si>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</si>
  <si>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</si>
  <si>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</si>
  <si>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</si>
  <si>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</si>
  <si>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</si>
  <si>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</si>
  <si>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</si>
  <si>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</si>
  <si>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</si>
  <si>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</si>
  <si>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</si>
  <si>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</si>
  <si>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</si>
  <si>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</si>
  <si>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</si>
  <si>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</si>
  <si>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</si>
  <si>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</si>
  <si>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</si>
  <si>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</si>
  <si>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</si>
  <si>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</si>
  <si>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</si>
  <si>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</si>
  <si>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</si>
  <si>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</si>
  <si>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</si>
  <si>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</si>
  <si>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</si>
  <si>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</si>
  <si>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</si>
  <si>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</si>
  <si>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</si>
  <si>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</si>
  <si>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</si>
  <si>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</si>
  <si>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</si>
  <si>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</si>
  <si>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</si>
  <si>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</si>
  <si>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</si>
  <si>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</si>
  <si>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</si>
  <si>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</si>
  <si>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</si>
  <si>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</si>
  <si>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</si>
  <si>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</si>
  <si>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</si>
  <si>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</si>
  <si>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</si>
  <si>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</si>
  <si>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</si>
  <si>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</si>
  <si>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</si>
  <si>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</si>
  <si>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</si>
  <si>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</si>
  <si>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</si>
  <si>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</si>
  <si>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</si>
  <si>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</si>
  <si>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</si>
  <si>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</si>
  <si>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</si>
  <si>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</si>
  <si>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</si>
  <si>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</si>
  <si>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</si>
  <si>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</si>
  <si>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</si>
  <si>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</si>
  <si>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</si>
  <si>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</si>
  <si>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</si>
  <si>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</si>
  <si>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</si>
  <si>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</si>
  <si>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</si>
  <si>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</si>
  <si>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</si>
  <si>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</si>
  <si>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</si>
  <si>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</si>
  <si>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</si>
  <si>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</si>
  <si>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</si>
  <si>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</si>
  <si>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</si>
  <si>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</si>
  <si>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</si>
  <si>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</si>
  <si>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</si>
  <si>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</si>
  <si>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</si>
  <si>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</si>
  <si>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</si>
  <si>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</si>
  <si>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</si>
  <si>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</si>
  <si>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</si>
  <si>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</si>
  <si>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</si>
  <si>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</si>
  <si>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</si>
  <si>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</si>
  <si>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</si>
  <si>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</si>
  <si>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</si>
  <si>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</si>
  <si>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</si>
  <si>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</si>
  <si>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</si>
  <si>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</si>
  <si>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</si>
  <si>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</si>
  <si>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</si>
  <si>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</si>
  <si>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</si>
  <si>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</si>
  <si>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</si>
  <si>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</si>
  <si>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</si>
  <si>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</si>
  <si>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</si>
  <si>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</si>
  <si>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</si>
  <si>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</si>
  <si>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</si>
  <si>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</si>
  <si>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</si>
  <si>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</si>
  <si>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</si>
  <si>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</si>
  <si>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</si>
  <si>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</si>
  <si>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</si>
  <si>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</si>
  <si>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</si>
  <si>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</si>
  <si>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</si>
  <si>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</si>
  <si>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</si>
  <si>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</si>
  <si>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</si>
  <si>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</si>
  <si>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</si>
  <si>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</si>
  <si>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</si>
  <si>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</si>
  <si>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</si>
  <si>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</si>
  <si>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</si>
  <si>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</si>
  <si>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</si>
  <si>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</si>
  <si>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</si>
  <si>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</si>
  <si>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</si>
  <si>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</si>
  <si>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</si>
  <si>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</si>
  <si>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</si>
  <si>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</si>
  <si>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</si>
  <si>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</si>
  <si>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</si>
  <si>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</si>
  <si>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</si>
  <si>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</si>
  <si>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</si>
  <si>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</si>
  <si>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</si>
  <si>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</si>
  <si>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</si>
  <si>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</si>
  <si>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</si>
  <si>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</si>
  <si>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</si>
  <si>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</si>
  <si>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</si>
  <si>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</si>
  <si>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</si>
  <si>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</si>
  <si>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</si>
  <si>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</si>
  <si>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</si>
  <si>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</si>
  <si>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</si>
  <si>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</si>
  <si>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</si>
  <si>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</si>
  <si>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</si>
  <si>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</si>
  <si>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</si>
  <si>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</si>
  <si>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</si>
  <si>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</si>
  <si>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</si>
  <si>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</si>
  <si>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</si>
  <si>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</si>
  <si>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</si>
  <si>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</si>
  <si>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</si>
  <si>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</si>
  <si>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</si>
  <si>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</si>
  <si>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</si>
  <si>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</si>
  <si>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</si>
  <si>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</si>
  <si>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</si>
  <si>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</si>
  <si>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</si>
  <si>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</si>
  <si>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</si>
  <si>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</si>
  <si>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</si>
  <si>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</si>
  <si>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</si>
  <si>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</si>
  <si>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</si>
  <si>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</si>
  <si>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</si>
  <si>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</si>
  <si>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</si>
  <si>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</si>
  <si>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</si>
  <si>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</si>
  <si>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</si>
  <si>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</si>
  <si>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</si>
  <si>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</si>
  <si>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</si>
  <si>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</si>
  <si>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</si>
  <si>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</si>
  <si>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</si>
  <si>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</si>
  <si>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</si>
  <si>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</si>
  <si>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</si>
  <si>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</si>
  <si>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</si>
  <si>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</si>
  <si>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</si>
  <si>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</si>
  <si>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</si>
  <si>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</si>
  <si>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</si>
  <si>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</si>
  <si>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</si>
  <si>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</si>
  <si>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</si>
  <si>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</si>
  <si>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</si>
  <si>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</si>
  <si>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</si>
  <si>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</si>
  <si>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</si>
  <si>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</si>
  <si>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</si>
  <si>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</si>
  <si>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</si>
  <si>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</si>
  <si>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</si>
  <si>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</si>
  <si>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</si>
  <si>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</si>
  <si>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</si>
  <si>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</si>
  <si>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</si>
  <si>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</si>
  <si>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</si>
  <si>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</si>
  <si>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</si>
  <si>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</si>
  <si>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</si>
  <si>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</si>
  <si>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</si>
  <si>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</si>
  <si>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</si>
  <si>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</si>
  <si>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</si>
  <si>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</si>
  <si>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</si>
  <si>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</si>
  <si>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</si>
  <si>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</si>
  <si>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</si>
  <si>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</si>
  <si>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</si>
  <si>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</si>
  <si>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</si>
  <si>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</si>
  <si>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</si>
  <si>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</si>
  <si>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</si>
  <si>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</si>
  <si>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</si>
  <si>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</si>
  <si>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</si>
  <si>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</si>
  <si>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</si>
  <si>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</si>
  <si>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</si>
  <si>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</si>
  <si>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</si>
  <si>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</si>
  <si>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</si>
  <si>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</si>
  <si>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</si>
  <si>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</si>
  <si>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</si>
  <si>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</si>
  <si>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</si>
  <si>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</si>
  <si>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</si>
  <si>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</si>
  <si>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</si>
  <si>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</si>
  <si>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</si>
  <si>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</si>
  <si>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</si>
  <si>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</si>
  <si>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</si>
  <si>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</si>
  <si>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</si>
  <si>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</si>
  <si>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</si>
  <si>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</si>
  <si>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</si>
  <si>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</si>
  <si>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</si>
  <si>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</si>
  <si>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</si>
  <si>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</si>
  <si>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</si>
  <si>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</si>
  <si>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</si>
  <si>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</si>
  <si>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</si>
  <si>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</si>
  <si>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</si>
  <si>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</si>
  <si>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</si>
  <si>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</si>
  <si>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</si>
  <si>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</si>
  <si>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</si>
  <si>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</si>
  <si>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</si>
  <si>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</si>
  <si>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</si>
  <si>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</si>
  <si>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</si>
  <si>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</si>
  <si>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</si>
  <si>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</si>
  <si>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</si>
  <si>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</si>
  <si>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</si>
  <si>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</si>
  <si>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</si>
  <si>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</si>
  <si>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</si>
  <si>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</si>
  <si>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</si>
  <si>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</si>
  <si>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</si>
  <si>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</si>
  <si>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</si>
  <si>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</si>
  <si>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</si>
  <si>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</si>
  <si>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</si>
  <si>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</si>
  <si>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</si>
  <si>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</si>
  <si>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</si>
  <si>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</si>
  <si>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</si>
  <si>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</si>
  <si>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</si>
  <si>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</si>
  <si>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</si>
  <si>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</si>
  <si>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</si>
  <si>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</si>
  <si>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</si>
  <si>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</si>
  <si>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</si>
  <si>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</si>
  <si>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</si>
  <si>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</si>
  <si>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</si>
  <si>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</si>
  <si>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</si>
  <si>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</si>
  <si>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</si>
  <si>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</si>
  <si>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</si>
  <si>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</si>
  <si>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</si>
  <si>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</si>
  <si>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</si>
  <si>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</si>
  <si>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</si>
  <si>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</si>
  <si>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</si>
  <si>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</si>
  <si>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</si>
  <si>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</si>
  <si>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</si>
  <si>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</si>
  <si>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</si>
  <si>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</si>
  <si>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</si>
  <si>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</si>
  <si>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</si>
  <si>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</si>
  <si>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</si>
  <si>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</si>
  <si>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</si>
  <si>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</si>
  <si>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</si>
  <si>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</si>
  <si>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</si>
  <si>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</si>
  <si>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</si>
  <si>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</si>
  <si>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</si>
  <si>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</si>
  <si>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</si>
  <si>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</si>
  <si>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</si>
  <si>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</si>
  <si>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</si>
  <si>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</si>
  <si>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</si>
  <si>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</si>
  <si>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</si>
  <si>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</si>
  <si>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</si>
  <si>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</si>
  <si>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</si>
  <si>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</si>
  <si>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</si>
  <si>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</si>
  <si>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</si>
  <si>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</si>
  <si>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</si>
  <si>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</si>
  <si>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</si>
  <si>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</si>
  <si>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</si>
  <si>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</si>
  <si>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</si>
  <si>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</si>
  <si>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</si>
  <si>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</si>
  <si>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</si>
  <si>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</si>
  <si>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</si>
  <si>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</si>
  <si>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</si>
  <si>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</si>
  <si>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</si>
  <si>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</si>
  <si>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</si>
  <si>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</si>
  <si>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</si>
  <si>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</si>
  <si>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</si>
  <si>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</si>
  <si>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</si>
  <si>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</si>
  <si>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</si>
  <si>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</si>
  <si>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</si>
  <si>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</si>
  <si>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</si>
  <si>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</si>
  <si>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</si>
  <si>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</si>
  <si>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</si>
  <si>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</si>
  <si>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</si>
  <si>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</si>
  <si>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</si>
  <si>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</si>
  <si>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</si>
  <si>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</si>
  <si>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</si>
  <si>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</si>
  <si>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</si>
  <si>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</si>
  <si>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</si>
  <si>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</si>
  <si>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</si>
  <si>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</si>
  <si>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</si>
  <si>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</si>
  <si>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</si>
  <si>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</si>
  <si>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</si>
  <si>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</si>
  <si>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</si>
  <si>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</si>
  <si>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</si>
  <si>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</si>
  <si>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</si>
  <si>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</si>
  <si>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</si>
  <si>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</si>
  <si>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</si>
  <si>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</si>
  <si>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</si>
  <si>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</si>
  <si>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</si>
  <si>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</si>
  <si>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</si>
  <si>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</si>
  <si>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</si>
  <si>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</si>
  <si>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</si>
  <si>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</si>
  <si>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</si>
  <si>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</si>
  <si>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</si>
  <si>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</si>
  <si>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</si>
  <si>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</si>
  <si>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</si>
  <si>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</si>
  <si>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</si>
  <si>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</si>
  <si>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</si>
  <si>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</si>
  <si>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</si>
  <si>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</si>
  <si>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</si>
  <si>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</si>
  <si>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</si>
  <si>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</si>
  <si>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</si>
  <si>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</si>
  <si>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</si>
  <si>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</si>
  <si>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</si>
  <si>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</si>
  <si>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</si>
  <si>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</si>
  <si>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</si>
  <si>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</si>
  <si>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</si>
  <si>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</si>
  <si>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</si>
  <si>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</si>
  <si>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</si>
  <si>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</si>
  <si>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</si>
  <si>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</si>
  <si>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</si>
  <si>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</si>
  <si>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</si>
  <si>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</si>
  <si>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</si>
  <si>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</si>
  <si>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</si>
  <si>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</si>
  <si>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</si>
  <si>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</si>
  <si>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</si>
  <si>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</si>
  <si>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</si>
  <si>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</si>
  <si>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</si>
  <si>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</si>
  <si>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</si>
  <si>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</si>
  <si>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</si>
  <si>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</si>
  <si>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</si>
  <si>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</si>
  <si>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</si>
  <si>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</si>
  <si>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</si>
  <si>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</si>
  <si>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</si>
  <si>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</si>
  <si>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</si>
  <si>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</si>
  <si>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</si>
  <si>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</si>
  <si>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</si>
  <si>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</si>
  <si>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</si>
  <si>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</si>
  <si>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</si>
  <si>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</si>
  <si>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</si>
  <si>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</si>
  <si>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</si>
  <si>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</si>
  <si>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</si>
  <si>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</si>
  <si>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</si>
  <si>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</si>
  <si>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</si>
  <si>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</si>
  <si>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</si>
  <si>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</si>
  <si>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</si>
  <si>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</si>
  <si>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</si>
  <si>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</si>
  <si>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</si>
  <si>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</si>
  <si>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</si>
  <si>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</si>
  <si>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</si>
  <si>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</si>
  <si>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</si>
  <si>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</si>
  <si>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</si>
  <si>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</si>
  <si>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</si>
  <si>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</si>
  <si>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</si>
  <si>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</si>
  <si>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</si>
  <si>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</si>
  <si>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</si>
  <si>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</si>
  <si>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</si>
  <si>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</si>
  <si>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</si>
  <si>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</si>
  <si>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</si>
  <si>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</si>
  <si>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</si>
  <si>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</si>
  <si>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</si>
  <si>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</si>
  <si>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</si>
  <si>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</si>
  <si>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</si>
  <si>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</si>
  <si>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</si>
  <si>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</si>
  <si>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</si>
  <si>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</si>
  <si>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</si>
  <si>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</si>
  <si>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</si>
  <si>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</si>
  <si>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</si>
  <si>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</si>
  <si>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</si>
  <si>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</si>
  <si>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</si>
  <si>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</si>
  <si>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</si>
  <si>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</si>
  <si>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</si>
  <si>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</si>
  <si>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</si>
  <si>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</si>
  <si>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</si>
  <si>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</si>
  <si>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</si>
  <si>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</si>
  <si>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</si>
  <si>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</si>
  <si>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</si>
  <si>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</si>
  <si>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</si>
  <si>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</si>
  <si>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</si>
  <si>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</si>
  <si>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</si>
  <si>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</si>
  <si>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</si>
  <si>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</si>
  <si>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</si>
  <si>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</si>
  <si>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</si>
  <si>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</si>
  <si>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</si>
  <si>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</si>
  <si>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</si>
  <si>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</si>
  <si>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</si>
  <si>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</si>
  <si>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</si>
  <si>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</si>
  <si>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</si>
  <si>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</si>
  <si>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</si>
  <si>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</si>
  <si>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</si>
  <si>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</si>
  <si>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</si>
  <si>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</si>
  <si>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</si>
  <si>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</si>
  <si>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</si>
  <si>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</si>
  <si>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</si>
  <si>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</si>
  <si>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</si>
  <si>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</si>
  <si>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</si>
  <si>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</si>
  <si>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</si>
  <si>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</si>
  <si>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</si>
  <si>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</si>
  <si>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</si>
  <si>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</si>
  <si>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</si>
  <si>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</si>
  <si>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</si>
  <si>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</si>
  <si>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</si>
  <si>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</si>
  <si>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</si>
  <si>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</si>
  <si>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</si>
  <si>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</si>
  <si>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</si>
  <si>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</si>
  <si>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</si>
  <si>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</si>
  <si>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</si>
  <si>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</si>
  <si>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</si>
  <si>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</si>
  <si>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</si>
  <si>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</si>
  <si>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</si>
  <si>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</si>
  <si>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</si>
  <si>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</si>
  <si>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</si>
  <si>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</si>
  <si>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</si>
  <si>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</si>
  <si>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</si>
  <si>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</si>
  <si>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</si>
  <si>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</si>
  <si>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</si>
  <si>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</si>
  <si>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</si>
  <si>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</si>
  <si>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</si>
  <si>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</si>
  <si>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</si>
  <si>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</si>
  <si>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</si>
  <si>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</si>
  <si>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</si>
  <si>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</si>
  <si>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</si>
  <si>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</si>
  <si>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</si>
  <si>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</si>
  <si>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</si>
  <si>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</si>
  <si>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</si>
  <si>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</si>
  <si>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</si>
  <si>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</si>
  <si>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</si>
  <si>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</si>
  <si>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</si>
  <si>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</si>
  <si>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</si>
  <si>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</si>
  <si>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</si>
  <si>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</si>
  <si>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</si>
  <si>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</si>
  <si>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</si>
  <si>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</si>
  <si>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</si>
  <si>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</si>
  <si>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</si>
  <si>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</si>
  <si>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</si>
  <si>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</si>
  <si>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</si>
  <si>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</si>
  <si>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</si>
  <si>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</si>
  <si>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</si>
  <si>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</si>
  <si>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</si>
  <si>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</si>
  <si>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</si>
  <si>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</si>
  <si>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</si>
  <si>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</si>
  <si>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</si>
  <si>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</si>
  <si>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</si>
  <si>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</si>
  <si>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</si>
  <si>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</si>
  <si>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</si>
  <si>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</si>
  <si>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</si>
  <si>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</si>
  <si>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</si>
  <si>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</si>
  <si>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</si>
  <si>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</si>
  <si>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</si>
  <si>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</si>
  <si>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</si>
  <si>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</si>
  <si>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</si>
  <si>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</si>
  <si>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</si>
  <si>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</si>
  <si>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</si>
  <si>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</si>
  <si>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</si>
  <si>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</si>
  <si>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</si>
  <si>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</si>
  <si>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</si>
  <si>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</si>
  <si>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</si>
  <si>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</si>
  <si>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</si>
  <si>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</si>
  <si>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</si>
  <si>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</si>
  <si>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</si>
  <si>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</si>
  <si>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</si>
  <si>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</si>
  <si>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</si>
  <si>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</si>
  <si>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</si>
  <si>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</si>
  <si>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</si>
  <si>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</si>
  <si>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</si>
  <si>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</si>
  <si>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</si>
  <si>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</si>
  <si>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</si>
  <si>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</si>
  <si>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</si>
  <si>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</si>
  <si>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</si>
  <si>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</si>
  <si>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</si>
  <si>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</si>
  <si>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</si>
  <si>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</si>
  <si>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</si>
  <si>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</si>
  <si>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</si>
  <si>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</si>
  <si>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</si>
  <si>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</si>
  <si>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</si>
  <si>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</si>
  <si>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</si>
  <si>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</si>
  <si>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</si>
  <si>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</si>
  <si>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</si>
  <si>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</si>
  <si>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</si>
  <si>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</si>
  <si>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</si>
  <si>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</si>
  <si>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</si>
  <si>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</si>
  <si>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</si>
  <si>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</si>
  <si>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</si>
  <si>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</si>
  <si>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</si>
  <si>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</si>
  <si>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</si>
  <si>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</si>
  <si>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</si>
  <si>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</si>
  <si>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</si>
  <si>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</si>
  <si>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</si>
  <si>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</si>
  <si>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</si>
  <si>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</si>
  <si>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</si>
  <si>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</si>
  <si>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</si>
  <si>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</si>
  <si>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</si>
  <si>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</si>
  <si>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</si>
  <si>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</si>
  <si>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</si>
  <si>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</si>
  <si>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</si>
  <si>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</si>
  <si>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</si>
  <si>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</si>
  <si>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</si>
  <si>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</si>
  <si>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</si>
  <si>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</si>
  <si>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</si>
  <si>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</si>
  <si>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</si>
  <si>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</si>
  <si>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</si>
  <si>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</si>
  <si>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</si>
  <si>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</si>
  <si>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</si>
  <si>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</si>
  <si>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</si>
  <si>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</si>
  <si>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</si>
  <si>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</si>
  <si>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</si>
  <si>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</si>
  <si>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</si>
  <si>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</si>
  <si>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</si>
  <si>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</si>
  <si>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</si>
  <si>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</si>
  <si>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</si>
  <si>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</si>
  <si>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</si>
  <si>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</si>
  <si>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</si>
  <si>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</si>
  <si>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</si>
  <si>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</si>
  <si>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</si>
  <si>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</si>
  <si>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</si>
  <si>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</si>
  <si>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</si>
  <si>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</si>
  <si>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</si>
  <si>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</si>
  <si>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</si>
  <si>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</si>
  <si>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</si>
  <si>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</si>
  <si>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</si>
  <si>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</si>
  <si>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</si>
  <si>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</si>
  <si>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</si>
  <si>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</si>
  <si>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</si>
  <si>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</si>
  <si>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</si>
  <si>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</si>
  <si>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</si>
  <si>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</si>
  <si>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</si>
  <si>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</si>
  <si>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</si>
  <si>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</si>
  <si>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</si>
  <si>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</si>
  <si>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</si>
  <si>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</si>
  <si>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</si>
  <si>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</si>
  <si>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</si>
  <si>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</si>
  <si>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</si>
  <si>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</si>
  <si>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</si>
  <si>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</si>
  <si>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</si>
  <si>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</si>
  <si>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</si>
  <si>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</si>
  <si>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</si>
  <si>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</si>
  <si>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</si>
  <si>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</si>
  <si>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</si>
  <si>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</si>
  <si>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</si>
  <si>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</si>
  <si>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</si>
  <si>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</si>
  <si>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</si>
  <si>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</si>
  <si>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</si>
  <si>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</si>
  <si>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</si>
  <si>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</si>
  <si>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</si>
  <si>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</si>
  <si>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</si>
  <si>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</si>
  <si>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</si>
  <si>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</si>
  <si>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</si>
  <si>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</si>
  <si>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</si>
  <si>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</si>
  <si>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</si>
  <si>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</si>
  <si>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</si>
  <si>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</si>
  <si>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</si>
  <si>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</si>
  <si>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</si>
  <si>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</si>
  <si>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</si>
  <si>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</si>
  <si>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</si>
  <si>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</si>
  <si>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</si>
  <si>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</si>
  <si>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</si>
  <si>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</si>
  <si>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</si>
  <si>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</si>
  <si>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</si>
  <si>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</si>
  <si>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</si>
  <si>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</si>
  <si>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</si>
  <si>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</si>
  <si>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</si>
  <si>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</si>
  <si>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</si>
  <si>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</si>
  <si>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</si>
  <si>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</si>
  <si>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</si>
  <si>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</si>
  <si>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</si>
  <si>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</si>
  <si>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</si>
  <si>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</si>
  <si>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</si>
  <si>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</si>
  <si>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</si>
  <si>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</si>
  <si>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</si>
  <si>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</si>
  <si>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</si>
  <si>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</si>
  <si>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</si>
  <si>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</si>
  <si>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</si>
  <si>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</si>
  <si>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</si>
  <si>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</si>
  <si>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</si>
  <si>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</si>
  <si>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</si>
  <si>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</si>
  <si>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</si>
  <si>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</si>
  <si>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</si>
  <si>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</si>
  <si>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</si>
  <si>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</si>
  <si>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</si>
  <si>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</si>
  <si>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</si>
  <si>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</si>
  <si>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</si>
  <si>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</si>
  <si>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</si>
  <si>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</si>
  <si>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</si>
  <si>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</si>
  <si>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</si>
  <si>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</si>
  <si>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</si>
  <si>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</si>
  <si>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</si>
  <si>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</si>
  <si>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</si>
  <si>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</si>
  <si>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</si>
  <si>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</si>
  <si>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</si>
  <si>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</si>
  <si>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</si>
  <si>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</si>
  <si>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</si>
  <si>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</si>
  <si>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</si>
  <si>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</si>
  <si>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</si>
  <si>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</si>
  <si>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</si>
  <si>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</si>
  <si>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</si>
  <si>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</si>
  <si>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</si>
  <si>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</si>
  <si>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</si>
  <si>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</si>
  <si>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</si>
  <si>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</si>
  <si>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</si>
  <si>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</si>
  <si>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</si>
  <si>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</si>
  <si>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</si>
  <si>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</si>
  <si>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</si>
  <si>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</si>
  <si>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</si>
  <si>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</si>
  <si>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</si>
  <si>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</si>
  <si>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</si>
  <si>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</si>
  <si>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</si>
  <si>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</si>
  <si>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</si>
  <si>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</si>
  <si>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</si>
  <si>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</si>
  <si>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</si>
  <si>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</si>
  <si>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</si>
  <si>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</si>
  <si>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</si>
  <si>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</si>
  <si>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</si>
  <si>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</si>
  <si>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</si>
  <si>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</si>
  <si>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</si>
  <si>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</si>
  <si>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</si>
  <si>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</si>
  <si>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</si>
  <si>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</si>
  <si>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</si>
  <si>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</si>
  <si>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</si>
  <si>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</si>
  <si>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</si>
  <si>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</si>
  <si>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</si>
  <si>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</si>
  <si>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</si>
  <si>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</si>
  <si>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</si>
  <si>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</si>
  <si>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</si>
  <si>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</si>
  <si>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</si>
  <si>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</si>
  <si>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</si>
  <si>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</si>
  <si>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</si>
  <si>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</si>
  <si>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</si>
  <si>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</si>
  <si>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</si>
  <si>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</si>
  <si>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</si>
  <si>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</si>
  <si>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</si>
  <si>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</si>
  <si>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</si>
  <si>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</si>
  <si>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</si>
  <si>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</si>
  <si>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</si>
  <si>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</si>
  <si>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</si>
  <si>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</si>
  <si>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</si>
  <si>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</si>
  <si>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</si>
  <si>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</si>
  <si>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</si>
  <si>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</si>
  <si>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</si>
  <si>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</si>
  <si>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</si>
  <si>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</si>
  <si>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</si>
  <si>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</si>
  <si>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</si>
  <si>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</si>
  <si>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</si>
  <si>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</si>
  <si>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</si>
  <si>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</si>
  <si>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</si>
  <si>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</si>
  <si>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</si>
  <si>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</si>
  <si>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</si>
  <si>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</si>
  <si>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</si>
  <si>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</si>
  <si>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</si>
  <si>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</si>
  <si>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</si>
  <si>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</si>
  <si>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</si>
  <si>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</si>
  <si>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</si>
  <si>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</si>
  <si>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</si>
  <si>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</si>
  <si>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</si>
  <si>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</si>
  <si>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</si>
  <si>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</si>
  <si>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</si>
  <si>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</si>
  <si>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</si>
  <si>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</si>
  <si>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</si>
  <si>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</si>
  <si>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</si>
  <si>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</si>
  <si>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</si>
  <si>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</si>
  <si>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</si>
  <si>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</si>
  <si>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</si>
  <si>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</si>
  <si>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</si>
  <si>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</si>
  <si>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</si>
  <si>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</si>
  <si>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</si>
  <si>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</si>
  <si>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</si>
  <si>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</si>
  <si>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</si>
  <si>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</si>
  <si>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</si>
  <si>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</si>
  <si>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</si>
  <si>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</si>
  <si>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</si>
  <si>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</si>
  <si>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</si>
  <si>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</si>
  <si>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</si>
  <si>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</si>
  <si>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</si>
  <si>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</si>
  <si>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</si>
  <si>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</si>
  <si>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</si>
  <si>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</si>
  <si>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</si>
  <si>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</si>
  <si>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</si>
  <si>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</si>
  <si>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</si>
  <si>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</si>
  <si>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</si>
  <si>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</si>
  <si>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</si>
  <si>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</si>
  <si>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</si>
  <si>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</si>
  <si>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</si>
  <si>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</si>
  <si>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</si>
  <si>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</si>
  <si>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</si>
  <si>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</si>
  <si>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</si>
  <si>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</si>
  <si>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</si>
  <si>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</si>
  <si>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</si>
  <si>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</si>
  <si>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</si>
  <si>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</si>
  <si>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</si>
  <si>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</si>
  <si>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</si>
  <si>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</si>
  <si>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</si>
  <si>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</si>
  <si>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</si>
  <si>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</si>
  <si>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</si>
  <si>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</si>
  <si>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</si>
  <si>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</si>
  <si>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</si>
  <si>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</si>
  <si>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</si>
  <si>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</si>
  <si>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</si>
  <si>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</si>
  <si>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</si>
  <si>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</si>
  <si>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</si>
  <si>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</si>
  <si>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</si>
  <si>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</si>
  <si>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</si>
  <si>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</si>
  <si>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</si>
  <si>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</si>
  <si>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</si>
  <si>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</si>
  <si>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</si>
  <si>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</si>
  <si>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</si>
  <si>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</si>
  <si>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</si>
  <si>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</si>
  <si>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</si>
  <si>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</si>
  <si>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</si>
  <si>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</si>
  <si>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</si>
  <si>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</si>
  <si>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</si>
  <si>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</si>
  <si>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</si>
  <si>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</si>
  <si>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</si>
  <si>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</si>
  <si>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</si>
  <si>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</si>
  <si>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</si>
  <si>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</si>
  <si>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</si>
  <si>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</si>
  <si>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</si>
  <si>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</si>
  <si>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</si>
  <si>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</si>
  <si>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</si>
  <si>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</si>
  <si>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</si>
  <si>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</si>
  <si>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</si>
  <si>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</si>
  <si>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</si>
  <si>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</si>
  <si>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</si>
  <si>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</si>
  <si>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</si>
  <si>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</si>
  <si>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</si>
  <si>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</si>
  <si>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</si>
  <si>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</si>
  <si>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</si>
  <si>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</si>
  <si>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</si>
  <si>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</si>
  <si>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</si>
  <si>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</si>
  <si>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</si>
  <si>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</si>
  <si>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</si>
  <si>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</si>
  <si>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</si>
  <si>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</si>
  <si>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</si>
  <si>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</si>
  <si>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</si>
  <si>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</si>
  <si>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</si>
  <si>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</si>
  <si>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</si>
  <si>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</si>
  <si>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</si>
  <si>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</si>
  <si>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</si>
  <si>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</si>
  <si>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</si>
  <si>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</si>
  <si>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</si>
  <si>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</si>
  <si>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</si>
  <si>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</si>
  <si>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</si>
  <si>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</si>
  <si>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</si>
  <si>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</si>
  <si>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</si>
  <si>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</si>
  <si>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</si>
  <si>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</si>
  <si>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</si>
  <si>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</si>
  <si>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</si>
  <si>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</si>
  <si>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</si>
  <si>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</si>
  <si>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</si>
  <si>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</si>
  <si>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</si>
  <si>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</si>
  <si>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</si>
  <si>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</si>
  <si>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</si>
  <si>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</si>
  <si>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</si>
  <si>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</si>
  <si>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</si>
  <si>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</si>
  <si>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</si>
  <si>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</si>
  <si>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</si>
  <si>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</si>
  <si>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</si>
  <si>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</si>
  <si>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</si>
  <si>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</si>
  <si>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</si>
  <si>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</si>
  <si>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</si>
  <si>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</si>
  <si>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</si>
  <si>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</si>
  <si>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</si>
  <si>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</si>
  <si>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</si>
  <si>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</si>
  <si>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</si>
  <si>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</si>
  <si>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</si>
  <si>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</si>
  <si>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</si>
  <si>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</si>
  <si>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</si>
  <si>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</si>
  <si>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</si>
  <si>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</si>
  <si>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</si>
  <si>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</si>
  <si>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</si>
  <si>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</si>
  <si>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</si>
  <si>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</si>
  <si>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</si>
  <si>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</si>
  <si>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</si>
  <si>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</si>
  <si>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</si>
  <si>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</si>
  <si>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</si>
  <si>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</si>
  <si>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</si>
  <si>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</si>
  <si>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</si>
  <si>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</si>
  <si>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</si>
  <si>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</si>
  <si>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</si>
  <si>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</si>
  <si>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</si>
  <si>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</si>
  <si>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</si>
  <si>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</si>
  <si>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</si>
  <si>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</si>
  <si>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</si>
  <si>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</si>
  <si>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</si>
  <si>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</si>
  <si>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</si>
  <si>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</si>
  <si>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</si>
  <si>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</si>
  <si>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</si>
  <si>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</si>
  <si>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</si>
  <si>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</si>
  <si>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</si>
  <si>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</si>
  <si>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</si>
  <si>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</si>
  <si>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</si>
  <si>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</si>
  <si>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</si>
  <si>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</si>
  <si>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</si>
  <si>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</si>
  <si>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</si>
  <si>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</si>
  <si>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</si>
  <si>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</si>
  <si>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</si>
  <si>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</si>
  <si>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</si>
  <si>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</si>
  <si>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</si>
  <si>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</si>
  <si>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</si>
  <si>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</si>
  <si>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</si>
  <si>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</si>
  <si>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</si>
  <si>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</si>
  <si>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</si>
  <si>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</si>
  <si>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</si>
  <si>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</si>
  <si>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</si>
  <si>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</si>
  <si>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</si>
  <si>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</si>
  <si>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</si>
  <si>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</si>
  <si>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</si>
  <si>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</si>
  <si>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</si>
  <si>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</si>
  <si>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</si>
  <si>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</si>
  <si>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</si>
  <si>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</si>
  <si>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</si>
  <si>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</si>
  <si>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</si>
  <si>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</si>
  <si>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</si>
  <si>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</si>
  <si>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</si>
  <si>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</si>
  <si>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</si>
  <si>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</si>
  <si>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</si>
  <si>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</si>
  <si>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</si>
  <si>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</si>
  <si>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</si>
  <si>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</si>
  <si>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</si>
  <si>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</si>
  <si>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</si>
  <si>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</si>
  <si>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</si>
  <si>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</si>
  <si>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</si>
  <si>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</si>
  <si>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</si>
  <si>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</si>
  <si>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</si>
  <si>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</si>
  <si>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</si>
  <si>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</si>
  <si>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</si>
  <si>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</si>
  <si>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</si>
  <si>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</si>
  <si>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</si>
  <si>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</si>
  <si>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</si>
  <si>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</si>
  <si>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</si>
  <si>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</si>
  <si>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</si>
  <si>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</si>
  <si>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</si>
  <si>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</si>
  <si>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</si>
  <si>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</si>
  <si>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</si>
  <si>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</si>
  <si>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</si>
  <si>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</si>
  <si>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</si>
  <si>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</si>
  <si>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</si>
  <si>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</si>
  <si>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</si>
  <si>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</si>
  <si>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</si>
  <si>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</si>
  <si>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</si>
  <si>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</si>
  <si>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</si>
  <si>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</si>
  <si>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</si>
  <si>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</si>
  <si>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</si>
  <si>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</si>
  <si>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</si>
  <si>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</si>
  <si>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</si>
  <si>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</si>
  <si>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</si>
  <si>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</si>
  <si>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</si>
  <si>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</si>
  <si>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</si>
  <si>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</si>
  <si>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</si>
  <si>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</si>
  <si>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</si>
  <si>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</si>
  <si>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</si>
  <si>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</si>
  <si>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</si>
  <si>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</si>
  <si>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</si>
  <si>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</si>
  <si>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</si>
  <si>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</si>
  <si>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</si>
  <si>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</si>
  <si>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</si>
  <si>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</si>
  <si>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</si>
  <si>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</si>
  <si>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</si>
  <si>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</si>
  <si>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</si>
  <si>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</si>
  <si>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</si>
  <si>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</si>
  <si>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</si>
  <si>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</si>
  <si>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</si>
  <si>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</si>
  <si>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</si>
  <si>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</si>
  <si>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</si>
  <si>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</si>
  <si>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</si>
  <si>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</si>
  <si>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</si>
  <si>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</si>
  <si>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</si>
  <si>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</si>
  <si>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</si>
  <si>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</si>
  <si>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</si>
  <si>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</si>
  <si>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</si>
  <si>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</si>
  <si>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</si>
  <si>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</si>
  <si>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</si>
  <si>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</si>
  <si>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</si>
  <si>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</si>
  <si>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</si>
  <si>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</si>
  <si>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</si>
  <si>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</si>
  <si>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</si>
  <si>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</si>
  <si>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</si>
  <si>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</si>
  <si>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</si>
  <si>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</si>
  <si>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</si>
  <si>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</si>
  <si>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</si>
  <si>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</si>
  <si>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</si>
  <si>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</si>
  <si>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</si>
  <si>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</si>
  <si>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</si>
  <si>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</si>
  <si>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</si>
  <si>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</si>
  <si>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</si>
  <si>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</si>
  <si>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</si>
  <si>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</si>
  <si>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</si>
  <si>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</si>
  <si>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</si>
  <si>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</si>
  <si>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</si>
  <si>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</si>
  <si>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</si>
  <si>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</si>
  <si>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</si>
  <si>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</si>
  <si>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</si>
  <si>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</si>
  <si>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</si>
  <si>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</si>
  <si>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</si>
  <si>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</si>
  <si>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</si>
  <si>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</si>
  <si>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</si>
  <si>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</si>
  <si>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</si>
  <si>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</si>
  <si>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</si>
  <si>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</si>
  <si>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</si>
  <si>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</si>
  <si>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</si>
  <si>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</si>
  <si>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</si>
  <si>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</si>
  <si>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</si>
  <si>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</si>
  <si>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</si>
  <si>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</si>
  <si>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</si>
  <si>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</si>
  <si>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</si>
  <si>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</si>
  <si>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</si>
  <si>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</si>
  <si>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</si>
  <si>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</si>
  <si>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</si>
  <si>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</si>
  <si>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</si>
  <si>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</si>
  <si>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</si>
  <si>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</si>
  <si>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</si>
  <si>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</si>
  <si>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</si>
  <si>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</si>
  <si>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</si>
  <si>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</si>
  <si>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</si>
  <si>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</si>
  <si>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</si>
  <si>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</si>
  <si>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</si>
  <si>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</si>
  <si>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</si>
  <si>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</si>
  <si>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</si>
  <si>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</si>
  <si>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</si>
  <si>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</si>
  <si>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</si>
  <si>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</si>
  <si>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</si>
  <si>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</si>
  <si>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</si>
  <si>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</si>
  <si>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</si>
  <si>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</si>
  <si>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</si>
  <si>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</si>
  <si>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</si>
  <si>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</si>
  <si>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</si>
  <si>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</si>
  <si>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</si>
  <si>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</si>
  <si>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</si>
  <si>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</si>
  <si>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</si>
  <si>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</si>
  <si>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</si>
  <si>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</si>
  <si>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</si>
  <si>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</si>
  <si>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</si>
  <si>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</si>
  <si>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</si>
  <si>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</si>
  <si>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</si>
  <si>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</si>
  <si>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</si>
  <si>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</si>
  <si>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</si>
  <si>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</si>
  <si>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</si>
  <si>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</si>
  <si>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</si>
  <si>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</si>
  <si>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</si>
  <si>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</si>
  <si>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</si>
  <si>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</si>
  <si>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</si>
  <si>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</si>
  <si>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</si>
  <si>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</si>
  <si>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</si>
  <si>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</si>
  <si>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</si>
  <si>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</si>
  <si>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</si>
  <si>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</si>
  <si>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</si>
  <si>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</si>
  <si>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</si>
  <si>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</si>
  <si>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</si>
  <si>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</si>
  <si>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</si>
  <si>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</si>
  <si>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</si>
  <si>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</si>
  <si>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</si>
  <si>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</si>
  <si>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</si>
  <si>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</si>
  <si>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</si>
  <si>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</si>
  <si>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</si>
  <si>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</si>
  <si>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</si>
  <si>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</si>
  <si>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</si>
  <si>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</si>
  <si>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</si>
  <si>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</si>
  <si>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</si>
  <si>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</si>
  <si>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</si>
  <si>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</si>
  <si>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</si>
  <si>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</si>
  <si>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</si>
  <si>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</si>
  <si>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</si>
  <si>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</si>
  <si>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</si>
  <si>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</si>
  <si>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</si>
  <si>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</si>
  <si>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</si>
  <si>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</si>
  <si>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</si>
  <si>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</si>
  <si>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</si>
  <si>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</si>
  <si>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</si>
  <si>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</si>
  <si>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</si>
  <si>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</si>
  <si>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</si>
  <si>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</si>
  <si>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</si>
  <si>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</si>
  <si>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</si>
  <si>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</si>
  <si>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</si>
  <si>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</si>
  <si>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</si>
  <si>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</si>
  <si>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</si>
  <si>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</si>
  <si>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</si>
  <si>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</si>
  <si>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</si>
  <si>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</si>
  <si>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</si>
  <si>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</si>
  <si>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</si>
  <si>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</si>
  <si>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</si>
  <si>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</si>
  <si>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</si>
  <si>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</si>
  <si>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</si>
  <si>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</si>
  <si>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</si>
  <si>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</si>
  <si>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</si>
  <si>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</si>
  <si>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</si>
  <si>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</si>
  <si>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</si>
  <si>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</si>
  <si>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</si>
  <si>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</si>
  <si>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</si>
  <si>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</si>
  <si>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</si>
  <si>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</si>
  <si>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</si>
  <si>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</si>
  <si>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</si>
  <si>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</si>
  <si>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</si>
  <si>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</si>
  <si>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</si>
  <si>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</si>
  <si>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</si>
  <si>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</si>
  <si>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</si>
  <si>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</si>
  <si>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</si>
  <si>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</si>
  <si>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</si>
  <si>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</si>
  <si>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</si>
  <si>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</si>
  <si>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</si>
  <si>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</si>
  <si>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</si>
  <si>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</si>
  <si>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</si>
  <si>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</si>
  <si>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</si>
  <si>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</si>
  <si>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</si>
  <si>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</si>
  <si>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</si>
  <si>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</si>
  <si>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</si>
  <si>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</si>
  <si>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</si>
  <si>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</si>
  <si>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</si>
  <si>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</si>
  <si>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</si>
  <si>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</si>
  <si>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</si>
  <si>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</si>
  <si>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</si>
  <si>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</si>
  <si>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</si>
  <si>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</si>
  <si>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</si>
  <si>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</si>
  <si>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</si>
  <si>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</si>
  <si>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</si>
  <si>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</si>
  <si>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</si>
  <si>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</si>
  <si>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</si>
  <si>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</si>
  <si>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</si>
  <si>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</si>
  <si>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</si>
  <si>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</si>
  <si>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</si>
  <si>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</si>
  <si>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</si>
  <si>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</si>
  <si>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</si>
  <si>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</si>
  <si>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</si>
  <si>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</si>
  <si>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</si>
  <si>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</si>
  <si>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</si>
  <si>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</si>
  <si>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</si>
  <si>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</si>
  <si>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</si>
  <si>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</si>
  <si>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</si>
  <si>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</si>
  <si>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</si>
  <si>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</si>
  <si>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</si>
  <si>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</si>
  <si>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</si>
  <si>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</si>
  <si>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</si>
  <si>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</si>
  <si>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</si>
  <si>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</si>
  <si>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</si>
  <si>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</si>
  <si>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</si>
  <si>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</si>
  <si>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</si>
  <si>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</si>
  <si>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</si>
  <si>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</si>
  <si>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</si>
  <si>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</si>
  <si>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</si>
  <si>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</si>
  <si>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</si>
  <si>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</si>
  <si>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</si>
  <si>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</si>
  <si>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</si>
  <si>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</si>
  <si>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</si>
  <si>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</si>
  <si>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</si>
  <si>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</si>
  <si>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</si>
  <si>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</si>
  <si>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</si>
  <si>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</si>
  <si>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</si>
  <si>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</si>
  <si>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</si>
  <si>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</si>
  <si>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</si>
  <si>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</si>
  <si>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</si>
  <si>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</si>
  <si>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</si>
  <si>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</si>
  <si>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</si>
  <si>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</si>
  <si>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</si>
  <si>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</si>
  <si>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</si>
  <si>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</si>
  <si>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</si>
  <si>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</si>
  <si>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</si>
  <si>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</si>
  <si>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</si>
  <si>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</si>
  <si>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</si>
  <si>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</si>
  <si>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</si>
  <si>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</si>
  <si>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</si>
  <si>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</si>
  <si>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</si>
  <si>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</si>
  <si>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</si>
  <si>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</si>
  <si>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</si>
  <si>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</si>
  <si>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</si>
  <si>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</si>
  <si>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</si>
  <si>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</si>
  <si>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</si>
  <si>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</si>
  <si>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</si>
  <si>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</si>
  <si>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</si>
  <si>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</si>
  <si>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</si>
  <si>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</si>
  <si>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</si>
  <si>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</si>
  <si>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</si>
  <si>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</si>
  <si>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</si>
  <si>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</si>
  <si>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</si>
  <si>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</si>
  <si>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</si>
  <si>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</si>
  <si>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</si>
  <si>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</si>
  <si>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</si>
  <si>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</si>
  <si>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</si>
  <si>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</si>
  <si>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</si>
  <si>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</si>
  <si>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</si>
  <si>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</si>
  <si>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</si>
  <si>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</si>
  <si>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</si>
  <si>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</si>
  <si>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</si>
  <si>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</si>
  <si>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</si>
  <si>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</si>
  <si>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</si>
  <si>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</si>
  <si>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</si>
  <si>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</si>
  <si>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</si>
  <si>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</si>
  <si>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</si>
  <si>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</si>
  <si>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</si>
  <si>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</si>
  <si>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</si>
  <si>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</si>
  <si>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</si>
  <si>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</si>
  <si>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</si>
  <si>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</si>
  <si>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</si>
  <si>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</si>
  <si>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</si>
  <si>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</si>
  <si>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</si>
  <si>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</si>
  <si>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</si>
  <si>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</si>
  <si>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</si>
  <si>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</si>
  <si>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</si>
  <si>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</si>
  <si>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</si>
  <si>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</si>
  <si>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</si>
  <si>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</si>
  <si>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</si>
  <si>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</si>
  <si>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</si>
  <si>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</si>
  <si>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</si>
  <si>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</si>
  <si>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</si>
  <si>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</si>
  <si>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</si>
  <si>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</si>
  <si>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</si>
  <si>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</si>
  <si>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</si>
  <si>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</si>
  <si>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</si>
  <si>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</si>
  <si>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</si>
  <si>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</si>
  <si>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</si>
  <si>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</si>
  <si>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</si>
  <si>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</si>
  <si>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</si>
  <si>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</si>
  <si>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</si>
  <si>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</si>
  <si>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</si>
  <si>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</si>
  <si>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</si>
  <si>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</si>
  <si>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</si>
  <si>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</si>
  <si>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</si>
  <si>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</si>
  <si>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</si>
  <si>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</si>
  <si>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</si>
  <si>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</si>
  <si>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</si>
  <si>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</si>
  <si>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</si>
  <si>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</si>
  <si>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</si>
  <si>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</si>
  <si>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</si>
  <si>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</si>
  <si>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</si>
  <si>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</si>
  <si>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</si>
  <si>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</si>
  <si>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</si>
  <si>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</si>
  <si>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</si>
  <si>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</si>
  <si>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</si>
  <si>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</si>
  <si>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</si>
  <si>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</si>
  <si>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</si>
  <si>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</si>
  <si>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</si>
  <si>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</si>
  <si>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</si>
  <si>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</si>
  <si>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</si>
  <si>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</si>
  <si>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</si>
  <si>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</si>
  <si>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</si>
  <si>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</si>
  <si>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</si>
  <si>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</si>
  <si>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</si>
  <si>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</si>
  <si>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</si>
  <si>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</si>
  <si>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</si>
  <si>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</si>
  <si>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</si>
  <si>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</si>
  <si>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</si>
  <si>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</si>
  <si>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</si>
  <si>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</si>
  <si>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</si>
  <si>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</si>
  <si>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</si>
  <si>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</si>
  <si>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</si>
  <si>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</si>
  <si>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</si>
  <si>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</si>
  <si>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</si>
  <si>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</si>
  <si>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</si>
  <si>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</si>
  <si>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</si>
  <si>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</si>
  <si>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</si>
  <si>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</si>
  <si>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</si>
  <si>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</si>
  <si>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</si>
  <si>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</si>
  <si>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</si>
  <si>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</si>
  <si>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</si>
  <si>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</si>
  <si>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</si>
  <si>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</si>
  <si>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</si>
  <si>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</si>
  <si>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</si>
  <si>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</si>
  <si>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</si>
  <si>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</si>
  <si>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</si>
  <si>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</si>
  <si>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</si>
  <si>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</si>
  <si>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</si>
  <si>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</si>
  <si>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</si>
  <si>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</si>
  <si>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</si>
  <si>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</si>
  <si>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</si>
  <si>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</si>
  <si>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</si>
  <si>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</si>
  <si>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</si>
  <si>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</si>
  <si>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</si>
  <si>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</si>
  <si>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</si>
  <si>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</si>
  <si>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</si>
  <si>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</si>
  <si>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</si>
  <si>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</si>
  <si>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</si>
  <si>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</si>
  <si>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</si>
  <si>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</si>
  <si>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</si>
  <si>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</si>
  <si>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</si>
  <si>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</si>
  <si>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</si>
  <si>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</si>
  <si>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</si>
  <si>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</si>
  <si>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</si>
  <si>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</si>
  <si>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</si>
  <si>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</si>
  <si>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</si>
  <si>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</si>
  <si>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</si>
  <si>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</si>
  <si>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</si>
  <si>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</si>
  <si>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</si>
  <si>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</si>
  <si>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</si>
  <si>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</si>
  <si>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</si>
  <si>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</si>
  <si>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</si>
  <si>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</si>
  <si>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</si>
  <si>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</si>
  <si>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</si>
  <si>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</si>
  <si>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</si>
  <si>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</si>
  <si>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</si>
  <si>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</si>
  <si>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</si>
  <si>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</si>
  <si>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</si>
  <si>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</si>
  <si>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</si>
  <si>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</si>
  <si>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</si>
  <si>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</si>
  <si>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</si>
  <si>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</si>
  <si>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</si>
  <si>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</si>
  <si>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</si>
  <si>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</si>
  <si>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</si>
  <si>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</si>
  <si>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</si>
  <si>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</si>
  <si>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</si>
  <si>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</si>
  <si>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</si>
  <si>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</si>
  <si>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</si>
  <si>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</si>
  <si>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</si>
  <si>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</si>
  <si>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</si>
  <si>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</si>
  <si>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</si>
  <si>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</si>
  <si>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</si>
  <si>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</si>
  <si>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</si>
  <si>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</si>
  <si>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</si>
  <si>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</si>
  <si>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</si>
  <si>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</si>
  <si>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</si>
  <si>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</si>
  <si>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</si>
  <si>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</si>
  <si>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</si>
  <si>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</si>
  <si>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</si>
  <si>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</si>
  <si>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</si>
  <si>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</si>
  <si>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</si>
  <si>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</si>
  <si>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</si>
  <si>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</si>
  <si>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</si>
  <si>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</si>
  <si>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</si>
  <si>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</si>
  <si>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</si>
  <si>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</si>
  <si>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</si>
  <si>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</si>
  <si>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</si>
  <si>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</si>
  <si>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</si>
  <si>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</si>
  <si>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</si>
  <si>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</si>
  <si>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</si>
  <si>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</si>
  <si>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</si>
  <si>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</si>
  <si>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</si>
  <si>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</si>
  <si>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</si>
  <si>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</si>
  <si>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</si>
  <si>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</si>
  <si>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</si>
  <si>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</si>
  <si>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</si>
  <si>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</si>
  <si>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</si>
  <si>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</si>
  <si>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</si>
  <si>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</si>
  <si>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</si>
  <si>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</si>
  <si>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</si>
  <si>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</si>
  <si>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</si>
  <si>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</si>
  <si>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</si>
  <si>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</si>
  <si>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</si>
  <si>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</si>
  <si>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</si>
  <si>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</si>
  <si>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</si>
  <si>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</si>
  <si>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</si>
  <si>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</si>
  <si>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</si>
  <si>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</si>
  <si>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</si>
  <si>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</si>
  <si>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</si>
  <si>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</si>
  <si>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</si>
  <si>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</si>
  <si>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</si>
  <si>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</si>
  <si>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</si>
  <si>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</si>
  <si>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</si>
  <si>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</si>
  <si>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</si>
  <si>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</si>
  <si>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</si>
  <si>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</si>
  <si>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</si>
  <si>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</si>
  <si>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</si>
  <si>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</si>
  <si>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</si>
  <si>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</si>
  <si>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</si>
  <si>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</si>
  <si>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</si>
  <si>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</si>
  <si>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</si>
  <si>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</si>
  <si>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</si>
  <si>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</si>
  <si>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</si>
  <si>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</si>
  <si>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</si>
  <si>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</si>
  <si>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</si>
  <si>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</si>
  <si>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</si>
  <si>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</si>
  <si>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</si>
  <si>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</si>
  <si>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</si>
  <si>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</si>
  <si>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</si>
  <si>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</si>
  <si>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</si>
  <si>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</si>
  <si>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</si>
  <si>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</si>
  <si>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</si>
  <si>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</si>
  <si>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</si>
  <si>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</si>
  <si>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</si>
  <si>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</si>
  <si>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</si>
  <si>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</si>
  <si>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</si>
  <si>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</si>
  <si>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</si>
  <si>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</si>
  <si>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</si>
  <si>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</si>
  <si>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</si>
  <si>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</si>
  <si>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</si>
  <si>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</si>
  <si>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</si>
  <si>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</si>
  <si>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</si>
  <si>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</si>
  <si>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</si>
  <si>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</si>
  <si>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</si>
  <si>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</si>
  <si>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</si>
  <si>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</si>
  <si>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</si>
  <si>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</si>
  <si>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</si>
  <si>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</si>
  <si>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</si>
  <si>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</si>
  <si>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</si>
  <si>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</si>
  <si>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</si>
  <si>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</si>
  <si>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</si>
  <si>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</si>
  <si>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</si>
  <si>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</si>
  <si>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</si>
  <si>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</si>
  <si>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</si>
  <si>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</si>
  <si>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</si>
  <si>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</si>
  <si>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</si>
  <si>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</si>
  <si>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</si>
  <si>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</si>
  <si>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</si>
  <si>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</si>
  <si>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</si>
  <si>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</si>
  <si>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</si>
  <si>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</si>
  <si>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</si>
  <si>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</si>
  <si>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</si>
  <si>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</si>
  <si>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</si>
  <si>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</si>
  <si>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</si>
  <si>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</si>
  <si>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</si>
  <si>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</si>
  <si>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</si>
  <si>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</si>
  <si>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</si>
  <si>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</si>
  <si>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</si>
  <si>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</si>
  <si>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</si>
  <si>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</si>
  <si>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</si>
  <si>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</si>
  <si>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</si>
  <si>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</si>
  <si>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</si>
  <si>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</si>
  <si>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</si>
  <si>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</si>
  <si>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</si>
  <si>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</si>
  <si>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</si>
  <si>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</si>
  <si>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</si>
  <si>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</si>
  <si>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</si>
  <si>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</si>
  <si>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</si>
  <si>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</si>
  <si>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</si>
  <si>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</si>
  <si>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</si>
  <si>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</si>
  <si>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</si>
  <si>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</si>
  <si>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</si>
  <si>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</si>
  <si>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</si>
  <si>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</si>
  <si>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</si>
  <si>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</si>
  <si>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</si>
  <si>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</si>
  <si>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</si>
  <si>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</si>
  <si>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</si>
  <si>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</si>
  <si>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</si>
  <si>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</si>
  <si>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</si>
  <si>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</si>
  <si>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</si>
  <si>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</si>
  <si>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</si>
  <si>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</si>
  <si>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</si>
  <si>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</si>
  <si>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</si>
  <si>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</si>
  <si>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</si>
  <si>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</si>
  <si>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</si>
  <si>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</si>
  <si>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</si>
  <si>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</si>
  <si>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</si>
  <si>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</si>
  <si>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</si>
  <si>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</si>
  <si>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</si>
  <si>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</si>
  <si>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</si>
  <si>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</si>
  <si>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</si>
  <si>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</si>
  <si>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</si>
  <si>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</si>
  <si>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</si>
  <si>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</si>
  <si>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</si>
  <si>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</si>
  <si>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</si>
  <si>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</si>
  <si>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</si>
  <si>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</si>
  <si>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</si>
  <si>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</si>
  <si>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</si>
  <si>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</si>
  <si>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</si>
  <si>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</si>
  <si>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</si>
  <si>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</si>
  <si>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</si>
  <si>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</si>
  <si>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</si>
  <si>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</si>
  <si>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</si>
  <si>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</si>
  <si>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</si>
  <si>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</si>
  <si>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</si>
  <si>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</si>
  <si>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</si>
  <si>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</si>
  <si>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</si>
  <si>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</si>
  <si>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</si>
  <si>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</si>
  <si>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</si>
  <si>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</si>
  <si>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</si>
  <si>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</si>
  <si>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</si>
  <si>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</si>
  <si>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</si>
  <si>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</si>
  <si>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</si>
  <si>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</si>
  <si>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</si>
  <si>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</si>
  <si>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</si>
  <si>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</si>
  <si>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</si>
  <si>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</si>
  <si>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</si>
  <si>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</si>
  <si>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</si>
  <si>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</si>
  <si>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</si>
  <si>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</si>
  <si>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</si>
  <si>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</si>
  <si>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</si>
  <si>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</si>
  <si>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</si>
  <si>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</si>
  <si>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</si>
  <si>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</si>
  <si>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</si>
  <si>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</si>
  <si>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</si>
  <si>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</si>
  <si>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</si>
  <si>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</si>
  <si>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</si>
  <si>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</si>
  <si>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</si>
  <si>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</si>
  <si>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</si>
  <si>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</si>
  <si>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</si>
  <si>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</si>
  <si>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</si>
  <si>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</si>
  <si>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</si>
  <si>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</si>
  <si>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</si>
  <si>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</si>
  <si>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</si>
  <si>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</si>
  <si>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</si>
  <si>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</si>
  <si>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</si>
  <si>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</si>
  <si>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</si>
  <si>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</si>
  <si>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</si>
  <si>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</si>
  <si>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</si>
  <si>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</si>
  <si>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</si>
  <si>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</si>
  <si>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</si>
  <si>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</si>
  <si>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</si>
  <si>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</si>
  <si>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</si>
  <si>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</si>
  <si>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</si>
  <si>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</si>
  <si>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</si>
  <si>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</si>
  <si>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</si>
  <si>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</si>
  <si>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</si>
  <si>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</si>
  <si>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</si>
  <si>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</si>
  <si>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</si>
  <si>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</si>
  <si>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</si>
  <si>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</si>
  <si>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</si>
  <si>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</si>
  <si>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</si>
  <si>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</si>
  <si>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</si>
  <si>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</si>
  <si>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</si>
  <si>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</si>
  <si>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</si>
  <si>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</si>
  <si>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</si>
  <si>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</si>
  <si>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</si>
  <si>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</si>
  <si>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</si>
  <si>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</si>
  <si>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</si>
  <si>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</si>
  <si>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</si>
  <si>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</si>
  <si>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</si>
  <si>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</si>
  <si>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</si>
  <si>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</si>
  <si>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</si>
  <si>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</si>
  <si>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</si>
  <si>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</si>
  <si>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</si>
  <si>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</si>
  <si>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</si>
  <si>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</si>
  <si>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</si>
  <si>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</si>
  <si>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</si>
  <si>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</si>
  <si>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</si>
  <si>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</si>
  <si>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</si>
  <si>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</si>
  <si>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</si>
  <si>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</si>
  <si>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</si>
  <si>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</si>
  <si>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</si>
  <si>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</si>
  <si>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</si>
  <si>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</si>
  <si>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</si>
  <si>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</si>
  <si>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</si>
  <si>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</si>
  <si>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</si>
  <si>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</si>
  <si>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</si>
  <si>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</si>
  <si>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</si>
  <si>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</si>
  <si>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</si>
  <si>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</si>
  <si>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</si>
  <si>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</si>
  <si>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</si>
  <si>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</si>
  <si>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</si>
  <si>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</si>
  <si>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</si>
  <si>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</si>
  <si>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</si>
  <si>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</si>
  <si>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</si>
  <si>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</si>
  <si>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</si>
  <si>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</si>
  <si>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</si>
  <si>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</si>
  <si>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</si>
  <si>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</si>
  <si>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</si>
  <si>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</si>
  <si>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</si>
  <si>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</si>
  <si>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</si>
  <si>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</si>
  <si>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</si>
  <si>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</si>
  <si>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</si>
  <si>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</si>
  <si>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</si>
  <si>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</si>
  <si>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</si>
  <si>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</si>
  <si>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</si>
  <si>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</si>
  <si>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</si>
  <si>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</si>
  <si>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</si>
  <si>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</si>
  <si>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</si>
  <si>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</si>
  <si>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</si>
  <si>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</si>
  <si>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</si>
  <si>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</si>
  <si>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</si>
  <si>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</si>
  <si>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</si>
  <si>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</si>
  <si>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</si>
  <si>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</si>
  <si>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</si>
  <si>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</si>
  <si>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</si>
  <si>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</si>
  <si>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</si>
  <si>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</si>
  <si>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</si>
  <si>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</si>
  <si>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</si>
  <si>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</si>
  <si>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</si>
  <si>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</si>
  <si>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</si>
  <si>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</si>
  <si>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</si>
  <si>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</si>
  <si>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</si>
  <si>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</si>
  <si>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</si>
  <si>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</si>
  <si>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</si>
  <si>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</si>
  <si>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</si>
  <si>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</si>
  <si>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</si>
  <si>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</si>
  <si>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</si>
  <si>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</si>
  <si>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</si>
  <si>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</si>
  <si>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</si>
  <si>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</si>
  <si>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</si>
  <si>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</si>
  <si>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</si>
  <si>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</si>
  <si>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</si>
  <si>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</si>
  <si>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</si>
  <si>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</si>
  <si>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</si>
  <si>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</si>
  <si>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</si>
  <si>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</si>
  <si>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</si>
  <si>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</si>
  <si>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</si>
  <si>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</si>
  <si>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</si>
  <si>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</si>
  <si>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</si>
  <si>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</si>
  <si>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</si>
  <si>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</si>
  <si>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</si>
  <si>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</si>
  <si>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</si>
  <si>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</si>
  <si>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</si>
  <si>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</si>
  <si>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</si>
  <si>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</si>
  <si>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</si>
  <si>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</si>
  <si>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</si>
  <si>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</si>
  <si>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</si>
  <si>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</si>
  <si>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</si>
  <si>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</si>
  <si>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</si>
  <si>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</si>
  <si>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</si>
  <si>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</si>
  <si>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</si>
  <si>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</si>
  <si>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</si>
  <si>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</si>
  <si>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</si>
  <si>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</si>
  <si>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</si>
  <si>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</si>
  <si>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</si>
  <si>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</si>
  <si>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</si>
  <si>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</si>
  <si>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</si>
  <si>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</si>
  <si>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</si>
  <si>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</si>
  <si>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</si>
  <si>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</si>
  <si>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</si>
  <si>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</si>
  <si>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</si>
  <si>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</si>
  <si>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</si>
  <si>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</si>
  <si>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</si>
  <si>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</si>
  <si>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</si>
  <si>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</si>
  <si>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</si>
  <si>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</si>
  <si>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</si>
  <si>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</si>
  <si>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</si>
  <si>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</si>
  <si>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</si>
  <si>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</si>
  <si>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</si>
  <si>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</si>
  <si>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</si>
  <si>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</si>
  <si>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</si>
  <si>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</si>
  <si>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</si>
  <si>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</si>
  <si>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</si>
  <si>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</si>
  <si>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</si>
  <si>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</si>
  <si>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</si>
  <si>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</si>
  <si>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</si>
  <si>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</si>
  <si>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</si>
  <si>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</si>
  <si>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</si>
  <si>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</si>
  <si>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</si>
  <si>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</si>
  <si>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</si>
  <si>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</si>
  <si>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</si>
  <si>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</si>
  <si>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</si>
  <si>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</si>
  <si>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</si>
  <si>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</si>
  <si>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</si>
  <si>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</si>
  <si>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</si>
  <si>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</si>
  <si>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</si>
  <si>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</si>
  <si>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</si>
  <si>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</si>
  <si>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</si>
  <si>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</si>
  <si>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</si>
  <si>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</si>
  <si>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</si>
  <si>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</si>
  <si>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</si>
  <si>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</si>
  <si>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</si>
  <si>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</si>
  <si>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</si>
  <si>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</si>
  <si>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</si>
  <si>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</si>
  <si>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</si>
  <si>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</si>
  <si>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</si>
  <si>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</si>
  <si>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</si>
  <si>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</si>
  <si>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</si>
  <si>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</si>
  <si>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</si>
  <si>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</si>
  <si>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</si>
  <si>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</si>
  <si>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</si>
  <si>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</si>
  <si>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</si>
  <si>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</si>
  <si>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</si>
  <si>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</si>
  <si>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</si>
  <si>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</si>
  <si>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</si>
  <si>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</si>
  <si>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</si>
  <si>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</si>
  <si>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</si>
  <si>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</si>
  <si>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</si>
  <si>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</si>
  <si>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</si>
  <si>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</si>
  <si>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</si>
  <si>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</si>
  <si>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</si>
  <si>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</si>
  <si>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</si>
  <si>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</si>
  <si>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</si>
  <si>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</si>
  <si>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</si>
  <si>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</si>
  <si>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</si>
  <si>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</si>
  <si>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</si>
  <si>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</si>
  <si>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</si>
  <si>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</si>
  <si>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</si>
  <si>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</si>
  <si>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</si>
  <si>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</si>
  <si>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</si>
  <si>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</si>
  <si>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</si>
  <si>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</si>
  <si>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</si>
  <si>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</si>
  <si>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</si>
  <si>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</si>
  <si>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</si>
  <si>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</si>
  <si>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</si>
  <si>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</si>
  <si>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</si>
  <si>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</si>
  <si>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</si>
  <si>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</si>
  <si>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</si>
  <si>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</si>
  <si>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</si>
  <si>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</si>
  <si>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</si>
  <si>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</si>
  <si>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</si>
  <si>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</si>
  <si>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</si>
  <si>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</si>
  <si>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</si>
  <si>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</si>
  <si>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</si>
  <si>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</si>
  <si>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</si>
  <si>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</si>
  <si>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</si>
  <si>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</si>
  <si>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</si>
  <si>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</si>
  <si>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</si>
  <si>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</si>
  <si>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</si>
  <si>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</si>
  <si>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</si>
  <si>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</si>
  <si>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</si>
  <si>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</si>
  <si>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</si>
  <si>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</si>
  <si>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</si>
  <si>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</si>
  <si>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</si>
  <si>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</si>
  <si>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</si>
  <si>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</si>
  <si>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</si>
  <si>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</si>
  <si>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</si>
  <si>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</si>
  <si>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</si>
  <si>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</si>
  <si>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</si>
  <si>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</si>
  <si>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</si>
  <si>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</si>
  <si>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</si>
  <si>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</si>
  <si>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</si>
  <si>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</si>
  <si>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</si>
  <si>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</si>
  <si>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</si>
  <si>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</si>
  <si>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</si>
  <si>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</si>
  <si>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</si>
  <si>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</si>
  <si>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</si>
  <si>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</si>
  <si>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</si>
  <si>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</si>
  <si>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</si>
  <si>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</si>
  <si>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</si>
  <si>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</si>
  <si>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</si>
  <si>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</si>
  <si>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</si>
  <si>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</si>
  <si>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</si>
  <si>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</si>
  <si>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</si>
  <si>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</si>
  <si>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</si>
  <si>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</si>
  <si>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</si>
  <si>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</si>
  <si>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</si>
  <si>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</si>
  <si>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</si>
  <si>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</si>
  <si>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</si>
  <si>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</si>
  <si>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</si>
  <si>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</si>
  <si>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</si>
  <si>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</si>
  <si>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</si>
  <si>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</si>
  <si>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</si>
  <si>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</si>
  <si>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</si>
  <si>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</si>
  <si>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</si>
  <si>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</si>
  <si>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</si>
  <si>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</si>
  <si>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</si>
  <si>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</si>
  <si>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</si>
  <si>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</si>
  <si>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</si>
  <si>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</si>
  <si>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</si>
  <si>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</si>
  <si>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</si>
  <si>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</si>
  <si>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</si>
  <si>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</si>
  <si>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</si>
  <si>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</si>
  <si>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</si>
  <si>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</si>
  <si>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</si>
  <si>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</si>
  <si>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</si>
  <si>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</si>
  <si>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</si>
  <si>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</si>
  <si>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</si>
  <si>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</si>
  <si>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</si>
  <si>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</si>
  <si>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</si>
  <si>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</si>
  <si>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</si>
  <si>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</si>
  <si>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</si>
  <si>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</si>
  <si>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</si>
  <si>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</si>
  <si>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</si>
  <si>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</si>
  <si>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</si>
  <si>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</si>
  <si>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</si>
  <si>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</si>
  <si>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</si>
  <si>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</si>
  <si>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</si>
  <si>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</si>
  <si>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</si>
  <si>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</si>
  <si>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</si>
  <si>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</si>
  <si>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</si>
  <si>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</si>
  <si>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</si>
  <si>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</si>
  <si>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</si>
  <si>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</si>
  <si>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</si>
  <si>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</si>
  <si>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</si>
  <si>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</si>
  <si>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</si>
  <si>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</si>
  <si>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</si>
  <si>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</si>
  <si>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</si>
  <si>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</si>
  <si>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</si>
  <si>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</si>
  <si>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</si>
  <si>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</si>
  <si>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</si>
  <si>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</si>
  <si>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</si>
  <si>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</si>
  <si>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</si>
  <si>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</si>
  <si>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</si>
  <si>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</si>
  <si>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</si>
  <si>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</si>
  <si>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</si>
  <si>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</si>
  <si>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</si>
  <si>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</si>
  <si>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</si>
  <si>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</si>
  <si>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</si>
  <si>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</si>
  <si>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</si>
  <si>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</si>
  <si>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</si>
  <si>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</si>
  <si>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</si>
  <si>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</si>
  <si>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</si>
  <si>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</si>
  <si>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</si>
  <si>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</si>
  <si>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</si>
  <si>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</si>
  <si>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</si>
  <si>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</si>
  <si>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</si>
  <si>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</si>
  <si>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</si>
  <si>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</si>
  <si>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</si>
  <si>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</si>
  <si>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</si>
  <si>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</si>
  <si>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</si>
  <si>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</si>
  <si>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</si>
  <si>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</si>
  <si>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</si>
  <si>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</si>
  <si>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</si>
  <si>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</si>
  <si>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</si>
  <si>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</si>
  <si>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</si>
  <si>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</si>
  <si>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</si>
  <si>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</si>
  <si>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</si>
  <si>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</si>
  <si>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</si>
  <si>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</si>
  <si>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</si>
  <si>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</si>
  <si>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</si>
  <si>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</si>
  <si>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</si>
  <si>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</si>
  <si>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</si>
  <si>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</si>
  <si>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</si>
  <si>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</si>
  <si>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</si>
  <si>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</si>
  <si>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</si>
  <si>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</si>
  <si>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</si>
  <si>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</si>
  <si>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</si>
  <si>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</si>
  <si>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</si>
  <si>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</si>
  <si>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</si>
  <si>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</si>
  <si>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</si>
  <si>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</si>
  <si>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</si>
  <si>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</si>
  <si>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</si>
  <si>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</si>
  <si>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</si>
  <si>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</si>
  <si>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</si>
  <si>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</si>
  <si>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</si>
  <si>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</si>
  <si>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</si>
  <si>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</si>
  <si>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</si>
  <si>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</si>
  <si>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</si>
  <si>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</si>
  <si>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</si>
  <si>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</si>
  <si>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</si>
  <si>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</si>
  <si>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</si>
  <si>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</si>
  <si>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</si>
  <si>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</si>
  <si>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</si>
  <si>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</si>
  <si>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</si>
  <si>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</si>
  <si>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</si>
  <si>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</si>
  <si>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</si>
  <si>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</si>
  <si>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</si>
  <si>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</si>
  <si>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</si>
  <si>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</si>
  <si>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</si>
  <si>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</si>
  <si>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</si>
  <si>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</si>
  <si>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</si>
  <si>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</si>
  <si>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</si>
  <si>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</si>
  <si>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</si>
  <si>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</si>
  <si>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</si>
  <si>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</si>
  <si>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</si>
  <si>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</si>
  <si>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</si>
  <si>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</si>
  <si>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</si>
  <si>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</si>
  <si>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</si>
  <si>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</si>
  <si>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</si>
  <si>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</si>
  <si>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</si>
  <si>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</si>
  <si>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</si>
  <si>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</si>
  <si>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</si>
  <si>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</si>
  <si>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</si>
  <si>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</si>
  <si>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</si>
  <si>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</si>
  <si>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</si>
  <si>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</si>
  <si>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</si>
  <si>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</si>
  <si>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</si>
  <si>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</si>
  <si>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</si>
  <si>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</si>
  <si>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</si>
  <si>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</si>
  <si>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</si>
  <si>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</si>
  <si>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</si>
  <si>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</si>
  <si>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</si>
  <si>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</si>
  <si>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</si>
  <si>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</si>
  <si>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</si>
  <si>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</si>
  <si>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</si>
  <si>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</si>
  <si>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</si>
  <si>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</si>
  <si>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</si>
  <si>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</si>
  <si>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</si>
  <si>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</si>
  <si>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</si>
  <si>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</si>
  <si>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</si>
  <si>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</si>
  <si>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</si>
  <si>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</si>
  <si>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</si>
  <si>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</si>
  <si>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</si>
  <si>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</si>
  <si>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</si>
  <si>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</si>
  <si>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</si>
  <si>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</si>
  <si>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</si>
  <si>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</si>
  <si>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</si>
  <si>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</si>
  <si>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</si>
  <si>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</si>
  <si>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</si>
  <si>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</si>
  <si>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</si>
  <si>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</si>
  <si>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</si>
  <si>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</si>
  <si>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</si>
  <si>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</si>
  <si>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</si>
  <si>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</si>
  <si>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</si>
  <si>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</si>
  <si>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</si>
  <si>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</si>
  <si>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</si>
  <si>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</si>
  <si>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</si>
  <si>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</si>
  <si>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</si>
  <si>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</si>
  <si>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</si>
  <si>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</si>
  <si>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</si>
  <si>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</si>
  <si>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</si>
  <si>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</si>
  <si>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</si>
  <si>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</si>
  <si>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</si>
  <si>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</si>
  <si>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</si>
  <si>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</si>
  <si>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</si>
  <si>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</si>
  <si>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</si>
  <si>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</si>
  <si>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</si>
  <si>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</si>
  <si>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</si>
  <si>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</si>
  <si>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</si>
  <si>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</si>
  <si>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</si>
  <si>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</si>
  <si>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</si>
  <si>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</si>
  <si>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</si>
  <si>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</si>
  <si>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</si>
  <si>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</si>
  <si>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</si>
  <si>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</si>
  <si>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</si>
  <si>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</si>
  <si>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</si>
  <si>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</si>
  <si>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</si>
  <si>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</si>
  <si>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</si>
  <si>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</si>
  <si>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</si>
  <si>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</si>
  <si>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</si>
  <si>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</si>
  <si>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</si>
  <si>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</si>
  <si>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</si>
  <si>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</si>
  <si>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</si>
  <si>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</si>
  <si>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</si>
  <si>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</si>
  <si>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</si>
  <si>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</si>
  <si>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</si>
  <si>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</si>
  <si>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</si>
  <si>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</si>
  <si>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</si>
  <si>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</si>
  <si>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</si>
  <si>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</si>
  <si>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</si>
  <si>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</si>
  <si>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</si>
  <si>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</si>
  <si>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</si>
  <si>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</si>
  <si>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</si>
  <si>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</si>
  <si>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</si>
  <si>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</si>
  <si>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</si>
  <si>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</si>
  <si>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</si>
  <si>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</si>
  <si>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</si>
  <si>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</si>
  <si>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</si>
  <si>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</si>
  <si>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</si>
  <si>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</si>
  <si>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</si>
  <si>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</si>
  <si>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</si>
  <si>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</si>
  <si>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</si>
  <si>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</si>
  <si>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</si>
  <si>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</si>
  <si>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</si>
  <si>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</si>
  <si>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</si>
  <si>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</si>
  <si>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</si>
  <si>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</si>
  <si>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</si>
  <si>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</si>
  <si>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</si>
  <si>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</si>
  <si>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</si>
  <si>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</si>
  <si>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</si>
  <si>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</si>
  <si>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</si>
  <si>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</si>
  <si>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</si>
  <si>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</si>
  <si>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</si>
  <si>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</si>
  <si>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</si>
  <si>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</si>
  <si>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</si>
  <si>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</si>
  <si>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</si>
  <si>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</si>
  <si>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</si>
  <si>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</si>
  <si>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</si>
  <si>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</si>
  <si>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</si>
  <si>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</si>
  <si>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</si>
  <si>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</si>
  <si>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</si>
  <si>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</si>
  <si>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</si>
  <si>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</si>
  <si>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</si>
  <si>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</si>
  <si>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</si>
  <si>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</si>
  <si>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</si>
  <si>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</si>
  <si>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</si>
  <si>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</si>
  <si>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</si>
  <si>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</si>
  <si>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</si>
  <si>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</si>
  <si>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</si>
  <si>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</si>
  <si>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</si>
  <si>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</si>
  <si>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</si>
  <si>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</si>
  <si>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</si>
  <si>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</si>
  <si>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</si>
  <si>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</si>
  <si>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</si>
  <si>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</si>
  <si>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</si>
  <si>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</si>
  <si>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</si>
  <si>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</si>
  <si>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</si>
  <si>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</si>
  <si>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</si>
  <si>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</si>
  <si>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</si>
  <si>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</si>
  <si>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</si>
  <si>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</si>
  <si>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</si>
  <si>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</si>
  <si>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</si>
  <si>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</si>
  <si>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</si>
  <si>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</si>
  <si>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</si>
  <si>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</si>
  <si>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</si>
  <si>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</si>
  <si>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</si>
  <si>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</si>
  <si>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</si>
  <si>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</si>
  <si>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</si>
  <si>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</si>
  <si>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</si>
  <si>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</si>
  <si>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</si>
  <si>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</si>
  <si>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</si>
  <si>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</si>
  <si>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</si>
  <si>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</si>
  <si>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</si>
  <si>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</si>
  <si>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</si>
  <si>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</si>
  <si>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</si>
  <si>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</si>
  <si>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</si>
  <si>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</si>
  <si>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</si>
  <si>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</si>
  <si>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</si>
  <si>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</si>
  <si>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</si>
  <si>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</si>
  <si>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</si>
  <si>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</si>
  <si>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</si>
  <si>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</si>
  <si>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</si>
  <si>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</si>
  <si>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</si>
  <si>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</si>
  <si>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</si>
  <si>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</si>
  <si>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</si>
  <si>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</si>
  <si>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</si>
  <si>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</si>
  <si>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</si>
  <si>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</si>
  <si>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</si>
  <si>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</si>
  <si>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</si>
  <si>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</si>
  <si>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</si>
  <si>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</si>
  <si>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</si>
  <si>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</si>
  <si>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</si>
  <si>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</si>
  <si>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</si>
  <si>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</si>
  <si>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</si>
  <si>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</si>
  <si>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</si>
  <si>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</si>
  <si>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</si>
  <si>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</si>
  <si>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</si>
  <si>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</si>
  <si>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</si>
  <si>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</si>
  <si>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</si>
  <si>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</si>
  <si>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</si>
  <si>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</si>
  <si>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</si>
  <si>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</si>
  <si>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</si>
  <si>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</si>
  <si>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</si>
  <si>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</si>
  <si>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</si>
  <si>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</si>
  <si>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</si>
  <si>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</si>
  <si>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</si>
  <si>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</si>
  <si>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</si>
  <si>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</si>
  <si>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</si>
  <si>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</si>
  <si>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</si>
  <si>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</si>
  <si>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</si>
  <si>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</si>
  <si>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</si>
  <si>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</si>
  <si>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</si>
  <si>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</si>
  <si>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</si>
  <si>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</si>
  <si>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</si>
  <si>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</si>
  <si>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</si>
  <si>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</si>
  <si>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</si>
  <si>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</si>
  <si>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</si>
  <si>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</si>
  <si>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</si>
  <si>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</si>
  <si>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</si>
  <si>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</si>
  <si>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</si>
  <si>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</si>
  <si>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</si>
  <si>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</si>
  <si>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</si>
  <si>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</si>
  <si>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</si>
  <si>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</si>
  <si>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</si>
  <si>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</si>
  <si>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</si>
  <si>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</si>
  <si>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</si>
  <si>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</si>
  <si>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</si>
  <si>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</si>
  <si>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</si>
  <si>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</si>
  <si>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</si>
  <si>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</si>
  <si>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</si>
  <si>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</si>
  <si>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</si>
  <si>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</si>
  <si>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</si>
  <si>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</si>
  <si>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</si>
  <si>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</si>
  <si>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</si>
  <si>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</si>
  <si>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</si>
  <si>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</si>
  <si>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</si>
  <si>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</si>
  <si>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</si>
  <si>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</si>
  <si>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</si>
  <si>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</si>
  <si>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</si>
  <si>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</si>
  <si>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</si>
  <si>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</si>
  <si>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</si>
  <si>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</si>
  <si>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</si>
  <si>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</si>
  <si>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</si>
  <si>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</si>
  <si>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</si>
  <si>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</si>
  <si>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</si>
  <si>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</si>
  <si>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</si>
  <si>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</si>
  <si>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</si>
  <si>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</si>
  <si>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</si>
  <si>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</si>
  <si>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</si>
  <si>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</si>
  <si>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</si>
  <si>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</si>
  <si>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</si>
  <si>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</si>
  <si>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</si>
  <si>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</si>
  <si>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</si>
  <si>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</si>
  <si>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</si>
  <si>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</si>
  <si>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</si>
  <si>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</si>
  <si>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</si>
  <si>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</si>
  <si>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</si>
  <si>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</si>
  <si>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</si>
  <si>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</si>
  <si>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</si>
  <si>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</si>
  <si>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</si>
  <si>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</si>
  <si>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</si>
  <si>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</si>
  <si>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</si>
  <si>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</si>
  <si>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</si>
  <si>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</si>
  <si>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</si>
  <si>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</si>
  <si>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</si>
  <si>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</si>
  <si>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</si>
  <si>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</si>
  <si>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</si>
  <si>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</si>
  <si>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</si>
  <si>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</si>
  <si>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</si>
  <si>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</si>
  <si>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</si>
  <si>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</si>
  <si>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</si>
  <si>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</si>
  <si>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</si>
  <si>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</si>
  <si>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</si>
  <si>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</si>
  <si>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</si>
  <si>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</si>
  <si>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</si>
  <si>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</si>
  <si>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</si>
  <si>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</si>
  <si>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</si>
  <si>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</si>
  <si>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</si>
  <si>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</si>
  <si>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</si>
  <si>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</si>
  <si>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</si>
  <si>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</si>
  <si>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</si>
  <si>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</si>
  <si>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</si>
  <si>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</si>
  <si>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</si>
  <si>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</si>
  <si>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</si>
  <si>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</si>
  <si>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</si>
  <si>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</si>
  <si>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</si>
  <si>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</si>
  <si>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</si>
  <si>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</si>
  <si>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</si>
  <si>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</si>
  <si>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</si>
  <si>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</si>
  <si>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</si>
  <si>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</si>
  <si>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</si>
  <si>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</si>
  <si>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</si>
  <si>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</si>
  <si>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</si>
  <si>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</si>
  <si>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</si>
  <si>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</si>
  <si>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</si>
  <si>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</si>
  <si>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</si>
  <si>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</si>
  <si>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</si>
  <si>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</si>
  <si>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</si>
  <si>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</si>
  <si>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</si>
  <si>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</si>
  <si>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</si>
  <si>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</si>
  <si>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</si>
  <si>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</si>
  <si>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</si>
  <si>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</si>
  <si>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</si>
  <si>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</si>
  <si>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</si>
  <si>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</si>
  <si>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</si>
  <si>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</si>
  <si>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</si>
  <si>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</si>
  <si>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</si>
  <si>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</si>
  <si>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</si>
  <si>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</si>
  <si>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</si>
  <si>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</si>
  <si>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</si>
  <si>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</si>
  <si>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</si>
  <si>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</si>
  <si>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</si>
  <si>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</si>
  <si>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</si>
  <si>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</si>
  <si>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</si>
  <si>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</si>
  <si>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</si>
  <si>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</si>
  <si>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</si>
  <si>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</si>
  <si>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</si>
  <si>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</si>
  <si>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</si>
  <si>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</si>
  <si>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</si>
  <si>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</si>
  <si>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</si>
  <si>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</si>
  <si>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</si>
  <si>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</si>
  <si>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</si>
  <si>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</si>
  <si>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</si>
  <si>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</si>
  <si>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</si>
  <si>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</si>
  <si>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</si>
  <si>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</si>
  <si>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</si>
  <si>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</si>
  <si>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</si>
  <si>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</si>
  <si>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</si>
  <si>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</si>
  <si>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</si>
  <si>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</si>
  <si>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</si>
  <si>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</si>
  <si>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</si>
  <si>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</si>
  <si>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</si>
  <si>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</si>
  <si>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</si>
  <si>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</si>
  <si>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</si>
  <si>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</si>
  <si>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</si>
  <si>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</si>
  <si>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</si>
  <si>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</si>
  <si>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</si>
  <si>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</si>
  <si>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</si>
  <si>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</si>
  <si>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</si>
  <si>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</si>
  <si>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</si>
  <si>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</si>
  <si>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</si>
  <si>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</si>
  <si>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</si>
  <si>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</si>
  <si>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</si>
  <si>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</si>
  <si>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</si>
  <si>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</si>
  <si>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</si>
  <si>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</si>
  <si>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</si>
  <si>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</si>
  <si>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</si>
  <si>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</si>
  <si>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</si>
  <si>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</si>
  <si>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</si>
  <si>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</si>
  <si>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</si>
  <si>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</si>
  <si>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</si>
  <si>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</si>
  <si>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</si>
  <si>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</si>
  <si>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</si>
  <si>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</si>
  <si>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</si>
  <si>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</si>
  <si>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</si>
  <si>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</si>
  <si>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</si>
  <si>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</si>
  <si>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</si>
  <si>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</si>
  <si>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</si>
  <si>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</si>
  <si>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</si>
  <si>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</si>
  <si>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</si>
  <si>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</si>
  <si>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</si>
  <si>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</si>
  <si>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</si>
  <si>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</si>
  <si>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</si>
  <si>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</si>
  <si>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</si>
  <si>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</si>
  <si>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</si>
  <si>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</si>
  <si>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</si>
  <si>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</si>
  <si>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</si>
  <si>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</si>
  <si>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</si>
  <si>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</si>
  <si>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</si>
  <si>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</si>
  <si>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</si>
  <si>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</si>
  <si>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</si>
  <si>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</si>
  <si>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</si>
  <si>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</si>
  <si>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</si>
  <si>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</si>
  <si>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</si>
  <si>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</si>
  <si>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</si>
  <si>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</si>
  <si>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</si>
  <si>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</si>
  <si>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</si>
  <si>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</si>
  <si>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</si>
  <si>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</si>
  <si>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</si>
  <si>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</si>
  <si>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</si>
  <si>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</si>
  <si>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</si>
  <si>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</si>
  <si>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</si>
  <si>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</si>
  <si>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</si>
  <si>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</si>
  <si>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</si>
  <si>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</si>
  <si>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</si>
  <si>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</si>
  <si>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</si>
  <si>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</si>
  <si>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</si>
  <si>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</si>
  <si>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</si>
  <si>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</si>
  <si>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</si>
  <si>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</si>
  <si>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</si>
  <si>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</si>
  <si>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</si>
  <si>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</si>
  <si>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</si>
  <si>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</si>
  <si>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</si>
  <si>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</si>
  <si>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</si>
  <si>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</si>
  <si>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</si>
  <si>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</si>
  <si>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</si>
  <si>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</si>
  <si>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</si>
  <si>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</si>
  <si>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</si>
  <si>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</si>
  <si>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</si>
  <si>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</si>
  <si>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</si>
  <si>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</si>
  <si>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</si>
  <si>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</si>
  <si>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</si>
  <si>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</si>
  <si>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</si>
  <si>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</si>
  <si>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</si>
  <si>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</si>
  <si>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</si>
  <si>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</si>
  <si>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</si>
  <si>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</si>
  <si>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</si>
  <si>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</si>
  <si>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</si>
  <si>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</si>
  <si>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</si>
  <si>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</si>
  <si>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</si>
  <si>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</si>
  <si>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</si>
  <si>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</si>
  <si>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</si>
  <si>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</si>
  <si>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</si>
  <si>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</si>
  <si>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</si>
  <si>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</si>
  <si>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</si>
  <si>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</si>
  <si>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</si>
  <si>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</si>
  <si>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</si>
  <si>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</si>
  <si>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</si>
  <si>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</si>
  <si>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</si>
  <si>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</si>
  <si>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</si>
  <si>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</si>
  <si>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</si>
  <si>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</si>
  <si>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</si>
  <si>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</si>
  <si>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</si>
  <si>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</si>
  <si>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</si>
  <si>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</si>
  <si>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</si>
  <si>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</si>
  <si>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</si>
  <si>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</si>
  <si>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</si>
  <si>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</si>
  <si>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</si>
  <si>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</si>
  <si>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</si>
  <si>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</si>
  <si>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</si>
  <si>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</si>
  <si>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</si>
  <si>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</si>
  <si>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</si>
  <si>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</si>
  <si>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</si>
  <si>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</si>
  <si>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</si>
  <si>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</si>
  <si>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</si>
  <si>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</si>
  <si>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</si>
  <si>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</si>
  <si>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</si>
  <si>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</si>
  <si>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</si>
  <si>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</si>
  <si>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</si>
  <si>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</si>
  <si>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</si>
  <si>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</si>
  <si>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</si>
  <si>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</si>
  <si>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</si>
  <si>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</si>
  <si>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</si>
  <si>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</si>
  <si>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</si>
  <si>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</si>
  <si>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</si>
  <si>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</si>
  <si>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</si>
  <si>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</si>
  <si>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</si>
  <si>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</si>
  <si>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</si>
  <si>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</si>
  <si>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</si>
  <si>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</si>
  <si>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</si>
  <si>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</si>
  <si>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</si>
  <si>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</si>
  <si>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</si>
  <si>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</si>
  <si>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</si>
  <si>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</si>
  <si>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</si>
  <si>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</si>
  <si>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</si>
  <si>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</si>
  <si>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</si>
  <si>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</si>
  <si>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</si>
  <si>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</si>
  <si>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</si>
  <si>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</si>
  <si>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</si>
  <si>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</si>
  <si>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</si>
  <si>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</si>
  <si>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</si>
  <si>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</si>
  <si>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</si>
  <si>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</si>
  <si>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</si>
  <si>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</si>
  <si>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</si>
  <si>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</si>
  <si>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</si>
  <si>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</si>
  <si>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</si>
  <si>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</si>
  <si>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</si>
  <si>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</si>
  <si>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</si>
  <si>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</si>
  <si>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</si>
  <si>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</si>
  <si>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</si>
  <si>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</si>
  <si>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</si>
  <si>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</si>
  <si>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</si>
  <si>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</si>
  <si>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</si>
  <si>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</si>
  <si>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</si>
  <si>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</si>
  <si>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</si>
  <si>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</si>
  <si>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</si>
  <si>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</si>
  <si>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</si>
  <si>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</si>
  <si>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</si>
  <si>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</si>
  <si>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</si>
  <si>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</si>
  <si>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</si>
  <si>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</si>
  <si>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</si>
  <si>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</si>
  <si>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</si>
  <si>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</si>
  <si>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</si>
  <si>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</si>
  <si>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</si>
  <si>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</si>
  <si>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</si>
  <si>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</si>
  <si>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</si>
  <si>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</si>
  <si>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</si>
  <si>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</si>
  <si>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</si>
  <si>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</si>
  <si>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</si>
  <si>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</si>
  <si>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</si>
  <si>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</si>
  <si>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</si>
  <si>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</si>
  <si>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</si>
  <si>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</si>
  <si>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</si>
  <si>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</si>
  <si>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</si>
  <si>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</si>
  <si>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</si>
  <si>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</si>
  <si>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</si>
  <si>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</si>
  <si>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</si>
  <si>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</si>
  <si>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</si>
  <si>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</si>
  <si>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</si>
  <si>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</si>
  <si>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</si>
  <si>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</si>
  <si>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</si>
  <si>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</si>
  <si>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</si>
  <si>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</si>
  <si>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</si>
  <si>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</si>
  <si>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</si>
  <si>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</si>
  <si>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</si>
  <si>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</si>
  <si>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</si>
  <si>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</si>
  <si>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</si>
  <si>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</si>
  <si>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</si>
  <si>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</si>
  <si>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</si>
  <si>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</si>
  <si>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</si>
  <si>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</si>
  <si>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</si>
  <si>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</si>
  <si>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</si>
  <si>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</si>
  <si>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</si>
  <si>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</si>
  <si>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</si>
  <si>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</si>
  <si>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</si>
  <si>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</si>
  <si>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</si>
  <si>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</si>
  <si>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</si>
  <si>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</si>
  <si>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</si>
  <si>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</si>
  <si>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</si>
  <si>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</si>
  <si>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</si>
  <si>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</si>
  <si>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</si>
  <si>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</si>
  <si>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</si>
  <si>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</si>
  <si>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</si>
  <si>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</si>
  <si>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</si>
  <si>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</si>
  <si>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</si>
  <si>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</si>
  <si>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</si>
  <si>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</si>
  <si>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</si>
  <si>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</si>
  <si>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</si>
  <si>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</si>
  <si>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</si>
  <si>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</si>
  <si>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</si>
  <si>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</si>
  <si>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</si>
  <si>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</si>
  <si>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</si>
  <si>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</si>
  <si>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</si>
  <si>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</si>
  <si>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</si>
  <si>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</si>
  <si>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</si>
  <si>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</si>
  <si>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</si>
  <si>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</si>
  <si>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</si>
  <si>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</si>
  <si>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</si>
  <si>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</si>
  <si>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</si>
  <si>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</si>
  <si>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</si>
  <si>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</si>
  <si>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</si>
  <si>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</si>
  <si>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</si>
  <si>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</si>
  <si>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</si>
  <si>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</si>
  <si>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</si>
  <si>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</si>
  <si>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</si>
  <si>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</si>
  <si>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</si>
  <si>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</si>
  <si>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</si>
  <si>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</si>
  <si>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</si>
  <si>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</si>
  <si>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</si>
  <si>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</si>
  <si>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</si>
  <si>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</si>
  <si>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</si>
  <si>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</si>
  <si>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</si>
  <si>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</si>
  <si>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</si>
  <si>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</si>
  <si>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</si>
  <si>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</si>
  <si>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</si>
  <si>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</si>
  <si>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</si>
  <si>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</si>
  <si>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</si>
  <si>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</si>
  <si>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</si>
  <si>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</si>
  <si>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</si>
  <si>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</si>
  <si>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</si>
  <si>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</si>
  <si>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</si>
  <si>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</si>
  <si>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</si>
  <si>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</si>
  <si>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</si>
  <si>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</si>
  <si>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</si>
  <si>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</si>
  <si>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</si>
  <si>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</si>
  <si>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</si>
  <si>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</si>
  <si>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</si>
  <si>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</si>
  <si>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</si>
  <si>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</si>
  <si>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</si>
  <si>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</si>
  <si>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</si>
  <si>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</si>
  <si>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</si>
  <si>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</si>
  <si>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</si>
  <si>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</si>
  <si>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</si>
  <si>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</si>
  <si>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</si>
  <si>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</si>
  <si>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</si>
  <si>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</si>
  <si>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</si>
  <si>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</si>
  <si>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</si>
  <si>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</si>
  <si>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</si>
  <si>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</si>
  <si>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</si>
  <si>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</si>
  <si>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</si>
  <si>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</si>
  <si>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</si>
  <si>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</si>
  <si>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</si>
  <si>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</si>
  <si>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</si>
  <si>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</si>
  <si>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</si>
  <si>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</si>
  <si>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</si>
  <si>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</si>
  <si>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</si>
  <si>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</si>
  <si>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</si>
  <si>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</si>
  <si>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</si>
  <si>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</si>
  <si>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</si>
  <si>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</si>
  <si>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</si>
  <si>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</si>
  <si>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</si>
  <si>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</si>
  <si>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</si>
  <si>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</si>
  <si>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</si>
  <si>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</si>
  <si>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</si>
  <si>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</si>
  <si>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</si>
  <si>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</si>
  <si>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</si>
  <si>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</si>
  <si>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</si>
  <si>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</si>
  <si>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</si>
  <si>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</si>
  <si>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</si>
  <si>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</si>
  <si>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</si>
  <si>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</si>
  <si>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</si>
  <si>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</si>
  <si>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</si>
  <si>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</si>
  <si>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</si>
  <si>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</si>
  <si>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</si>
  <si>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</si>
  <si>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</si>
  <si>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</si>
  <si>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</si>
  <si>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</si>
  <si>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</si>
  <si>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</si>
  <si>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</si>
  <si>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</si>
  <si>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</si>
  <si>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</si>
  <si>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</si>
  <si>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</si>
  <si>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</si>
  <si>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</si>
  <si>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</si>
  <si>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</si>
  <si>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</si>
  <si>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</si>
  <si>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</si>
  <si>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</si>
  <si>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</si>
  <si>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</si>
  <si>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</si>
  <si>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</si>
  <si>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</si>
  <si>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</si>
  <si>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</si>
  <si>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</si>
  <si>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</si>
  <si>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</si>
  <si>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</si>
  <si>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</si>
  <si>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</si>
  <si>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</si>
  <si>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</si>
  <si>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</si>
  <si>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</si>
  <si>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</si>
  <si>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</si>
  <si>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</si>
  <si>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</si>
  <si>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</si>
  <si>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</si>
  <si>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</si>
  <si>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</si>
  <si>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</si>
  <si>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</si>
  <si>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</si>
  <si>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</si>
  <si>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</si>
  <si>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</si>
  <si>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</si>
  <si>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</si>
  <si>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</si>
  <si>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</si>
  <si>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</si>
  <si>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</si>
  <si>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</si>
  <si>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</si>
  <si>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</si>
  <si>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</si>
  <si>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</si>
  <si>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</si>
  <si>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</si>
  <si>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</si>
  <si>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</si>
  <si>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</si>
  <si>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</si>
  <si>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</si>
  <si>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</si>
  <si>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</si>
  <si>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</si>
  <si>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</si>
  <si>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</si>
  <si>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</si>
  <si>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</si>
  <si>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</si>
  <si>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</si>
  <si>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</si>
  <si>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</si>
  <si>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</si>
  <si>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</si>
  <si>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</si>
  <si>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</si>
  <si>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</si>
  <si>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</si>
  <si>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</si>
  <si>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</si>
  <si>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</si>
  <si>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</si>
  <si>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</si>
  <si>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</si>
  <si>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</si>
  <si>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</si>
  <si>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</si>
  <si>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</si>
  <si>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</si>
  <si>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</si>
  <si>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</si>
  <si>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</si>
  <si>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</si>
  <si>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</si>
  <si>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</si>
  <si>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</si>
  <si>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</si>
  <si>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</si>
  <si>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</si>
  <si>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</si>
  <si>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</si>
  <si>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</si>
  <si>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</si>
  <si>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</si>
  <si>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</si>
  <si>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</si>
  <si>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</si>
  <si>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</si>
  <si>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</si>
  <si>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</si>
  <si>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</si>
  <si>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</si>
  <si>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</si>
  <si>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</si>
  <si>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</si>
  <si>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</si>
  <si>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</si>
  <si>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</si>
  <si>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</si>
  <si>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</si>
  <si>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</si>
  <si>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</si>
  <si>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</si>
  <si>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</si>
  <si>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</si>
  <si>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</si>
  <si>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</si>
  <si>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</si>
  <si>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</si>
  <si>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</si>
  <si>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</si>
  <si>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</si>
  <si>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</si>
  <si>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</si>
  <si>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</si>
  <si>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</si>
  <si>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</si>
  <si>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</si>
  <si>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</si>
  <si>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</si>
  <si>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</si>
  <si>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</si>
  <si>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</si>
  <si>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</si>
  <si>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</si>
  <si>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</si>
  <si>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</si>
  <si>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</si>
  <si>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</si>
  <si>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</si>
  <si>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</si>
  <si>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</si>
  <si>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</si>
  <si>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</si>
  <si>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</si>
  <si>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</si>
  <si>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</si>
  <si>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</si>
  <si>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</si>
  <si>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</si>
  <si>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</si>
  <si>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</si>
  <si>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</si>
  <si>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</si>
  <si>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</si>
  <si>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</si>
  <si>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</si>
  <si>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</si>
  <si>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</si>
  <si>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</si>
  <si>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</si>
  <si>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</si>
  <si>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</si>
  <si>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</si>
  <si>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</si>
  <si>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</si>
  <si>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</si>
  <si>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</si>
  <si>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</si>
  <si>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</si>
  <si>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</si>
  <si>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</si>
  <si>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</si>
  <si>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</si>
  <si>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</si>
  <si>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</si>
  <si>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</si>
  <si>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</si>
  <si>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</si>
  <si>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</si>
  <si>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</si>
  <si>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</si>
  <si>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</si>
  <si>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</si>
  <si>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</si>
  <si>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</si>
  <si>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</si>
  <si>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</si>
  <si>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</si>
  <si>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</si>
  <si>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</si>
  <si>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</si>
  <si>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</si>
  <si>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</si>
  <si>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</si>
  <si>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</si>
  <si>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</si>
  <si>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</si>
  <si>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</si>
  <si>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</si>
  <si>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</si>
  <si>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</si>
  <si>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</si>
  <si>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</si>
  <si>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</si>
  <si>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</si>
  <si>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</si>
  <si>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</si>
  <si>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</si>
  <si>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</si>
  <si>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</si>
  <si>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</si>
  <si>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</si>
  <si>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</si>
  <si>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</si>
  <si>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</si>
  <si>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</si>
  <si>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</si>
  <si>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</si>
  <si>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</si>
  <si>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</si>
  <si>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</si>
  <si>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</si>
  <si>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</si>
  <si>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</si>
  <si>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</si>
  <si>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</si>
  <si>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</si>
  <si>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</si>
  <si>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</si>
  <si>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</si>
  <si>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</si>
  <si>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</si>
  <si>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</si>
  <si>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</si>
  <si>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</si>
  <si>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</si>
  <si>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</si>
  <si>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</si>
  <si>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</si>
  <si>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</si>
  <si>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</si>
  <si>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</si>
  <si>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</si>
  <si>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</si>
  <si>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</si>
  <si>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</si>
  <si>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</si>
  <si>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</si>
  <si>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</si>
  <si>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</si>
  <si>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</si>
  <si>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</si>
  <si>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</si>
  <si>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</si>
  <si>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</si>
  <si>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</si>
  <si>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</si>
  <si>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</si>
  <si>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</si>
  <si>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</si>
  <si>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</si>
  <si>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</si>
  <si>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</si>
  <si>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</si>
  <si>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</si>
  <si>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</si>
  <si>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</si>
  <si>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</si>
  <si>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</si>
  <si>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</si>
  <si>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</si>
  <si>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</si>
  <si>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</si>
  <si>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</si>
  <si>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</si>
  <si>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</si>
  <si>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</si>
  <si>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</si>
  <si>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</si>
  <si>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</si>
  <si>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</si>
  <si>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</si>
  <si>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</si>
  <si>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</si>
  <si>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</si>
  <si>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</si>
  <si>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</si>
  <si>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</si>
  <si>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</si>
  <si>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</si>
  <si>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</si>
  <si>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</si>
  <si>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</si>
  <si>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</si>
  <si>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</si>
  <si>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</si>
  <si>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</si>
  <si>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</si>
  <si>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</si>
  <si>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</si>
  <si>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</si>
  <si>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</si>
  <si>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</si>
  <si>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</si>
  <si>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</si>
  <si>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</si>
  <si>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</si>
  <si>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</si>
  <si>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</si>
  <si>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</si>
  <si>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</si>
  <si>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</si>
  <si>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</si>
  <si>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</si>
  <si>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</si>
  <si>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</si>
  <si>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</si>
  <si>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</si>
  <si>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</si>
  <si>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</si>
  <si>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</si>
  <si>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</si>
  <si>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</si>
  <si>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</si>
  <si>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</si>
  <si>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</si>
  <si>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</si>
  <si>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</si>
  <si>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</si>
  <si>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</si>
  <si>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</si>
  <si>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</si>
  <si>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</si>
  <si>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</si>
  <si>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</si>
  <si>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</si>
  <si>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</si>
  <si>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</si>
  <si>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</si>
  <si>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</si>
  <si>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</si>
  <si>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</si>
  <si>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</si>
  <si>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</si>
  <si>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</si>
  <si>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</si>
  <si>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</si>
  <si>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</si>
  <si>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</si>
  <si>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</si>
  <si>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</si>
  <si>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</si>
  <si>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</si>
  <si>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</si>
  <si>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</si>
  <si>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</si>
  <si>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</si>
  <si>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</si>
  <si>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</si>
  <si>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</si>
  <si>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</si>
  <si>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</si>
  <si>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</si>
  <si>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</si>
  <si>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</si>
  <si>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</si>
  <si>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</si>
  <si>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</si>
  <si>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</si>
  <si>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</si>
  <si>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</si>
  <si>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</si>
  <si>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</si>
  <si>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</si>
  <si>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</si>
  <si>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</si>
  <si>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</si>
  <si>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</si>
  <si>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</si>
  <si>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</si>
  <si>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</si>
  <si>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</si>
  <si>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</si>
  <si>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</si>
  <si>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</si>
  <si>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</si>
  <si>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</si>
  <si>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</si>
  <si>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</si>
  <si>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</si>
  <si>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</si>
  <si>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</si>
  <si>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</si>
  <si>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</si>
  <si>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</si>
  <si>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</si>
  <si>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</si>
  <si>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</si>
  <si>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</si>
  <si>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</si>
  <si>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</si>
  <si>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</si>
  <si>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</si>
  <si>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</si>
  <si>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</si>
  <si>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</si>
  <si>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</si>
  <si>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</si>
  <si>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</si>
  <si>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</si>
  <si>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</si>
  <si>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</si>
  <si>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</si>
  <si>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</si>
  <si>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</si>
  <si>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</si>
  <si>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</si>
  <si>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</si>
  <si>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</si>
  <si>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</si>
  <si>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</si>
  <si>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</si>
  <si>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</si>
  <si>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</si>
  <si>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</si>
  <si>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</si>
  <si>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</si>
  <si>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</si>
  <si>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</si>
  <si>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</si>
  <si>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</si>
  <si>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</si>
  <si>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</si>
  <si>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</si>
  <si>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</si>
  <si>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</si>
  <si>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</si>
  <si>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</si>
  <si>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</si>
  <si>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</si>
  <si>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</si>
  <si>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</si>
  <si>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</si>
  <si>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</si>
  <si>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</si>
  <si>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</si>
  <si>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</si>
  <si>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</si>
  <si>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</si>
  <si>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</si>
  <si>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</si>
  <si>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</si>
  <si>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</si>
  <si>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</si>
  <si>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</si>
  <si>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</si>
  <si>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</si>
  <si>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</si>
  <si>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</si>
  <si>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</si>
  <si>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</si>
  <si>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</si>
  <si>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</si>
  <si>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</si>
  <si>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</si>
  <si>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</si>
  <si>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</si>
  <si>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</si>
  <si>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</si>
  <si>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</si>
  <si>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</si>
  <si>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</si>
  <si>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</si>
  <si>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</si>
  <si>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</si>
  <si>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</si>
  <si>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</si>
  <si>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</si>
  <si>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</si>
  <si>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</si>
  <si>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</si>
  <si>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</si>
  <si>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</si>
  <si>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</si>
  <si>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</si>
  <si>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</si>
  <si>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</si>
  <si>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</si>
  <si>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</si>
  <si>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</si>
  <si>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</si>
  <si>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</si>
  <si>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</si>
  <si>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</si>
  <si>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</si>
  <si>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</si>
  <si>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</si>
  <si>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</si>
  <si>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</si>
  <si>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</si>
  <si>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</si>
  <si>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</si>
  <si>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</si>
  <si>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</si>
  <si>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</si>
  <si>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</si>
  <si>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</si>
  <si>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</si>
  <si>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</si>
  <si>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</si>
  <si>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</si>
  <si>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</si>
  <si>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</si>
  <si>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</si>
  <si>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</si>
  <si>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</si>
  <si>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</si>
  <si>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</si>
  <si>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</si>
  <si>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</si>
  <si>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</si>
  <si>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</si>
  <si>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</si>
  <si>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</si>
  <si>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</si>
  <si>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</si>
  <si>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</si>
  <si>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</si>
  <si>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</si>
  <si>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</si>
  <si>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</si>
  <si>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</si>
  <si>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</si>
  <si>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</si>
  <si>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</si>
  <si>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</si>
  <si>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</si>
  <si>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</si>
  <si>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</si>
  <si>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</si>
  <si>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</si>
  <si>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</si>
  <si>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</si>
  <si>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</si>
  <si>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</si>
  <si>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</si>
  <si>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</si>
  <si>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</si>
  <si>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</si>
  <si>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</si>
  <si>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</si>
  <si>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</si>
  <si>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</si>
  <si>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</si>
  <si>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</si>
  <si>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</si>
  <si>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</si>
  <si>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</si>
  <si>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</si>
  <si>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</si>
  <si>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</si>
  <si>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</si>
  <si>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</si>
  <si>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</si>
  <si>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</si>
  <si>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</si>
  <si>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</si>
  <si>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</si>
  <si>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</si>
  <si>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</si>
  <si>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</si>
  <si>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</si>
  <si>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</si>
  <si>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</si>
  <si>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</si>
  <si>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</si>
  <si>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</si>
  <si>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</si>
  <si>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</si>
  <si>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</si>
  <si>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</si>
  <si>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</si>
  <si>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</si>
  <si>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</si>
  <si>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</si>
  <si>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</si>
  <si>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</si>
  <si>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</si>
  <si>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</si>
  <si>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</si>
  <si>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</si>
  <si>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</si>
  <si>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</si>
  <si>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</si>
  <si>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</si>
  <si>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</si>
  <si>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</si>
  <si>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</si>
  <si>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</si>
  <si>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</si>
  <si>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</si>
  <si>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</si>
  <si>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</si>
  <si>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</si>
  <si>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</si>
  <si>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</si>
  <si>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</si>
  <si>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</si>
  <si>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</si>
  <si>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</si>
  <si>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</si>
  <si>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</si>
  <si>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</si>
  <si>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</si>
  <si>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</si>
  <si>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</si>
  <si>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</si>
  <si>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</si>
  <si>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</si>
  <si>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</si>
  <si>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</si>
  <si>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</si>
  <si>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</si>
  <si>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</si>
  <si>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</si>
  <si>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</si>
  <si>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</si>
  <si>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</si>
  <si>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</si>
  <si>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</si>
  <si>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</si>
  <si>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</si>
  <si>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</si>
  <si>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</si>
  <si>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</si>
  <si>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</si>
  <si>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</si>
  <si>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</si>
  <si>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</si>
  <si>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</si>
  <si>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</si>
  <si>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</si>
  <si>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</si>
  <si>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</si>
  <si>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</si>
  <si>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</si>
  <si>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</si>
  <si>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</si>
  <si>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</si>
  <si>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</si>
  <si>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</si>
  <si>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</si>
  <si>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</si>
  <si>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</si>
  <si>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</si>
  <si>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</si>
  <si>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</si>
  <si>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</si>
  <si>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</si>
  <si>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</si>
  <si>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</si>
  <si>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</si>
  <si>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</si>
  <si>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</si>
  <si>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</si>
  <si>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</si>
  <si>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</si>
  <si>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</si>
  <si>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</si>
  <si>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</si>
  <si>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</si>
  <si>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</si>
  <si>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</si>
  <si>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</si>
  <si>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</si>
  <si>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</si>
  <si>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</si>
  <si>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</si>
  <si>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</si>
  <si>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</si>
  <si>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</si>
  <si>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</si>
  <si>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</si>
  <si>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</si>
  <si>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</si>
  <si>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</si>
  <si>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</si>
  <si>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</si>
  <si>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</si>
  <si>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</si>
  <si>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</si>
  <si>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</si>
  <si>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</si>
  <si>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</si>
  <si>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</si>
  <si>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</si>
  <si>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</si>
  <si>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</si>
  <si>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</si>
  <si>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</si>
  <si>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</si>
  <si>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</si>
  <si>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</si>
  <si>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</si>
  <si>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</si>
  <si>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</si>
  <si>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</si>
  <si>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</si>
  <si>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</si>
  <si>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</si>
  <si>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</si>
  <si>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</si>
  <si>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</si>
  <si>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</si>
  <si>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</si>
  <si>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</si>
  <si>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</si>
  <si>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</si>
  <si>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</si>
  <si>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</si>
  <si>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</si>
  <si>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</si>
  <si>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</si>
  <si>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</si>
  <si>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</si>
  <si>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</si>
  <si>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</si>
  <si>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</si>
  <si>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</si>
  <si>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</si>
  <si>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</si>
  <si>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</si>
  <si>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</si>
  <si>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</si>
  <si>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</si>
  <si>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</si>
  <si>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</si>
  <si>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</si>
  <si>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</si>
  <si>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</si>
  <si>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</si>
  <si>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</si>
  <si>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</si>
  <si>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</si>
  <si>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</si>
  <si>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</si>
  <si>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</si>
  <si>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</si>
  <si>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</si>
  <si>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</si>
  <si>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</si>
  <si>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</si>
  <si>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</si>
  <si>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</si>
  <si>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</si>
  <si>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</si>
  <si>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</si>
  <si>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</si>
  <si>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</si>
  <si>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</si>
  <si>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</si>
  <si>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</si>
  <si>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</si>
  <si>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</si>
  <si>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</si>
  <si>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</si>
  <si>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</si>
  <si>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</si>
  <si>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</si>
  <si>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</si>
  <si>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</si>
  <si>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</si>
  <si>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</si>
  <si>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</si>
  <si>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</si>
  <si>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</si>
  <si>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</si>
  <si>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</si>
  <si>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</si>
  <si>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</si>
  <si>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</si>
  <si>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</si>
  <si>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</si>
  <si>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</si>
  <si>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</si>
  <si>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</si>
  <si>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</si>
  <si>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</si>
  <si>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</si>
  <si>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</si>
  <si>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</si>
  <si>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</si>
  <si>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</si>
  <si>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</si>
  <si>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</si>
  <si>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</si>
  <si>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</si>
  <si>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</si>
  <si>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</si>
  <si>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</si>
  <si>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</si>
  <si>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</si>
  <si>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</si>
  <si>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</si>
  <si>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</si>
  <si>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</si>
  <si>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</si>
  <si>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</si>
  <si>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</si>
  <si>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</si>
  <si>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</si>
  <si>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</si>
  <si>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</si>
  <si>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</si>
  <si>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</si>
  <si>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</si>
  <si>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</si>
  <si>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</si>
  <si>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</si>
  <si>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</si>
  <si>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</si>
  <si>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</si>
  <si>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</si>
  <si>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</si>
  <si>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</si>
  <si>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</si>
  <si>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</si>
  <si>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</si>
  <si>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</si>
  <si>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</si>
  <si>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</si>
  <si>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</si>
  <si>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</si>
  <si>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</si>
  <si>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</si>
  <si>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</si>
  <si>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</si>
  <si>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</si>
  <si>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</si>
  <si>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</si>
  <si>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</si>
  <si>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</si>
  <si>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</si>
  <si>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</si>
  <si>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</si>
  <si>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</si>
  <si>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</si>
  <si>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</si>
  <si>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</si>
  <si>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</si>
  <si>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</si>
  <si>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</si>
  <si>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</si>
  <si>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</si>
  <si>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</si>
  <si>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</si>
  <si>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</si>
  <si>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</si>
  <si>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</si>
  <si>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</si>
  <si>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</si>
  <si>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</si>
  <si>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</si>
  <si>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</si>
  <si>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</si>
  <si>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</si>
  <si>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</si>
  <si>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</si>
  <si>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</si>
  <si>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</si>
  <si>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</si>
  <si>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</si>
  <si>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</si>
  <si>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</si>
  <si>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</si>
  <si>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</si>
  <si>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</si>
  <si>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</si>
  <si>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</si>
  <si>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</si>
  <si>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</si>
  <si>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</si>
  <si>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</si>
  <si>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</si>
  <si>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</si>
  <si>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</si>
  <si>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</si>
  <si>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</si>
  <si>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</si>
  <si>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</si>
  <si>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</si>
  <si>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</si>
  <si>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</si>
  <si>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</si>
  <si>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</si>
  <si>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</si>
  <si>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</si>
  <si>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</si>
  <si>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</si>
  <si>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</si>
  <si>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</si>
  <si>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</si>
  <si>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</si>
  <si>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</si>
  <si>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</si>
  <si>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</si>
  <si>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</si>
  <si>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</si>
  <si>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</si>
  <si>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</si>
  <si>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</si>
  <si>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</si>
  <si>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</si>
  <si>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</si>
  <si>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</si>
  <si>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</si>
  <si>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</si>
  <si>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</si>
  <si>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</si>
  <si>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</si>
  <si>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</si>
  <si>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</si>
  <si>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</si>
  <si>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</si>
  <si>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</si>
  <si>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</si>
  <si>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</si>
  <si>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</si>
  <si>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</si>
  <si>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</si>
  <si>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</si>
  <si>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</si>
  <si>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</si>
  <si>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</si>
  <si>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</si>
  <si>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</si>
  <si>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</si>
  <si>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</si>
  <si>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</si>
  <si>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</si>
  <si>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</si>
  <si>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</si>
  <si>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</si>
  <si>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</si>
  <si>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</si>
  <si>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</si>
  <si>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</si>
  <si>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</si>
  <si>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</si>
  <si>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</si>
  <si>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</si>
  <si>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</si>
  <si>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</si>
  <si>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</si>
  <si>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</si>
  <si>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</si>
  <si>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</si>
  <si>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</si>
  <si>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</si>
  <si>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</si>
  <si>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</si>
  <si>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</si>
  <si>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</si>
  <si>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</si>
  <si>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</si>
  <si>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</si>
  <si>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</si>
  <si>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</si>
  <si>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</si>
  <si>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</si>
  <si>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</si>
  <si>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</si>
  <si>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</si>
  <si>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</si>
  <si>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</si>
  <si>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</si>
  <si>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</si>
  <si>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</si>
  <si>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</si>
  <si>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</si>
  <si>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</si>
  <si>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</si>
  <si>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</si>
  <si>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</si>
  <si>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</si>
  <si>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</si>
  <si>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</si>
  <si>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</si>
  <si>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</si>
  <si>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</si>
  <si>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</si>
  <si>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</si>
  <si>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</si>
  <si>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</si>
  <si>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</si>
  <si>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</si>
  <si>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</si>
  <si>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</si>
  <si>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</si>
  <si>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</si>
  <si>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</si>
  <si>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</si>
  <si>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</si>
  <si>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</si>
  <si>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</si>
  <si>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</si>
  <si>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</si>
  <si>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</si>
  <si>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</si>
  <si>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</si>
  <si>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</si>
  <si>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</si>
  <si>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</si>
  <si>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</si>
  <si>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</si>
  <si>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</si>
  <si>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</si>
  <si>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</si>
  <si>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</si>
  <si>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</si>
  <si>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</si>
  <si>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</si>
  <si>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</si>
  <si>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</si>
  <si>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</si>
  <si>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</si>
  <si>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</si>
  <si>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</si>
  <si>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</si>
  <si>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</si>
  <si>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</si>
  <si>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</si>
  <si>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</si>
  <si>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</si>
  <si>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</si>
  <si>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</si>
  <si>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</si>
  <si>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</si>
  <si>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</si>
  <si>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</si>
  <si>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</si>
  <si>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</si>
  <si>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</si>
  <si>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</si>
  <si>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</si>
  <si>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</si>
  <si>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</si>
  <si>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</si>
  <si>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</si>
  <si>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</si>
  <si>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</si>
  <si>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</si>
  <si>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</si>
  <si>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</si>
  <si>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</si>
  <si>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</si>
  <si>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</si>
  <si>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</si>
  <si>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</si>
  <si>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</si>
  <si>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</si>
  <si>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</si>
  <si>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</si>
  <si>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</si>
  <si>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</si>
  <si>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</si>
  <si>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</si>
  <si>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</si>
  <si>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</si>
  <si>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</si>
  <si>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</si>
  <si>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</si>
  <si>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</si>
  <si>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</si>
  <si>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</si>
  <si>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</si>
  <si>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</si>
  <si>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</si>
  <si>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</si>
  <si>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</si>
  <si>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</si>
  <si>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</si>
  <si>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</si>
  <si>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</si>
  <si>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</si>
  <si>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</si>
  <si>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</si>
  <si>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</si>
  <si>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</si>
  <si>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</si>
  <si>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</si>
  <si>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</si>
  <si>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</si>
  <si>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</si>
  <si>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</si>
  <si>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</si>
  <si>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</si>
  <si>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</si>
  <si>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</si>
  <si>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</si>
  <si>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</si>
  <si>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</si>
  <si>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</si>
  <si>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</si>
  <si>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</si>
  <si>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</si>
  <si>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</si>
  <si>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</si>
  <si>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</si>
  <si>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</si>
  <si>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</si>
  <si>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</si>
  <si>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</si>
  <si>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</si>
  <si>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</si>
  <si>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</si>
  <si>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</si>
  <si>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</si>
  <si>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</si>
  <si>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</si>
  <si>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</si>
  <si>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</si>
  <si>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</si>
  <si>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</si>
  <si>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</si>
  <si>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</si>
  <si>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</si>
  <si>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</si>
  <si>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</si>
  <si>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</si>
  <si>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</si>
  <si>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</si>
  <si>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</si>
  <si>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</si>
  <si>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</si>
  <si>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</si>
  <si>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</si>
  <si>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</si>
  <si>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</si>
  <si>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</si>
  <si>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</si>
  <si>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</si>
  <si>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</si>
  <si>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</si>
  <si>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</si>
  <si>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</si>
  <si>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</si>
  <si>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</si>
  <si>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</si>
  <si>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</si>
  <si>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</si>
  <si>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</si>
  <si>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</si>
  <si>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</si>
  <si>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</si>
  <si>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</si>
  <si>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</si>
  <si>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</si>
  <si>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</si>
  <si>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</si>
  <si>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</si>
  <si>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</si>
  <si>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</si>
  <si>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</si>
  <si>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</si>
  <si>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</si>
  <si>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</si>
  <si>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</si>
  <si>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</si>
  <si>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</si>
  <si>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</si>
  <si>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</si>
  <si>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</si>
  <si>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</si>
  <si>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</si>
  <si>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</si>
  <si>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</si>
  <si>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</si>
  <si>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</si>
  <si>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</si>
  <si>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</si>
  <si>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</si>
  <si>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</si>
  <si>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</si>
  <si>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</si>
  <si>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</si>
  <si>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</si>
  <si>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</si>
  <si>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</si>
  <si>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</si>
  <si>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</si>
  <si>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</si>
  <si>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</si>
  <si>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</si>
  <si>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</si>
  <si>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</si>
  <si>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</si>
  <si>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</si>
  <si>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</si>
  <si>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</si>
  <si>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</si>
  <si>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</si>
  <si>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</si>
  <si>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</si>
  <si>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</si>
  <si>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</si>
  <si>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</si>
  <si>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</si>
  <si>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</si>
  <si>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</si>
  <si>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</si>
  <si>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</si>
  <si>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</si>
  <si>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</si>
  <si>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</si>
  <si>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</si>
  <si>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</si>
  <si>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</si>
  <si>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</si>
  <si>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</si>
  <si>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</si>
  <si>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</si>
  <si>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</si>
  <si>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</si>
  <si>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</si>
  <si>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</si>
  <si>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</si>
  <si>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</si>
  <si>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</si>
  <si>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</si>
  <si>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</si>
  <si>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</si>
  <si>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</si>
  <si>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</si>
  <si>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</si>
  <si>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</si>
  <si>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</si>
  <si>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</si>
  <si>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</si>
  <si>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</si>
  <si>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</si>
  <si>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</si>
  <si>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</si>
  <si>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</si>
  <si>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</si>
  <si>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</si>
  <si>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</si>
  <si>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</si>
  <si>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</si>
  <si>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</si>
  <si>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</si>
  <si>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</si>
  <si>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</si>
  <si>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</si>
  <si>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</si>
  <si>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</si>
  <si>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</si>
  <si>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</si>
  <si>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</si>
  <si>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</si>
  <si>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</si>
  <si>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</si>
  <si>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</si>
  <si>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</si>
  <si>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</si>
  <si>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</si>
  <si>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</si>
  <si>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</si>
  <si>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</si>
  <si>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</si>
  <si>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</si>
  <si>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</si>
  <si>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</si>
  <si>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</si>
  <si>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</si>
  <si>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</si>
  <si>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</si>
  <si>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</si>
  <si>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</si>
  <si>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</si>
  <si>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</si>
  <si>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</si>
  <si>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</si>
  <si>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</si>
  <si>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</si>
  <si>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</si>
  <si>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</si>
  <si>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</si>
  <si>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</si>
  <si>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</si>
  <si>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</si>
  <si>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</si>
  <si>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</si>
  <si>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</si>
  <si>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</si>
  <si>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</si>
  <si>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</si>
  <si>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</si>
  <si>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</si>
  <si>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</si>
  <si>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</si>
  <si>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</si>
  <si>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</si>
  <si>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</si>
  <si>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</si>
  <si>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</si>
  <si>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</si>
  <si>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</si>
  <si>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</si>
  <si>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</si>
  <si>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</si>
  <si>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</si>
  <si>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</si>
  <si>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</si>
  <si>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</si>
  <si>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</si>
  <si>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</si>
  <si>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</si>
  <si>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</si>
  <si>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</si>
  <si>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</si>
  <si>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</si>
  <si>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</si>
  <si>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</si>
  <si>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</si>
  <si>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</si>
  <si>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</si>
  <si>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</si>
  <si>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</si>
  <si>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</si>
  <si>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</si>
  <si>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</si>
  <si>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</si>
  <si>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</si>
  <si>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</si>
  <si>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</si>
  <si>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</si>
  <si>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</si>
  <si>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</si>
  <si>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</si>
  <si>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</si>
  <si>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</si>
  <si>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</si>
  <si>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</si>
  <si>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</si>
  <si>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</si>
  <si>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</si>
  <si>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</si>
  <si>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</si>
  <si>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</si>
  <si>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</si>
  <si>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</si>
  <si>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</si>
  <si>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</si>
  <si>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</si>
  <si>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</si>
  <si>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</si>
  <si>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</si>
  <si>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</si>
  <si>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</si>
  <si>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</si>
  <si>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</si>
  <si>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</si>
  <si>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</si>
  <si>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</si>
  <si>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</si>
  <si>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</si>
  <si>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</si>
  <si>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</si>
  <si>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</si>
  <si>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</si>
  <si>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</si>
  <si>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</si>
  <si>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</si>
  <si>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</si>
  <si>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</si>
  <si>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</si>
  <si>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</si>
  <si>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</si>
  <si>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</si>
  <si>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</si>
  <si>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</si>
  <si>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</si>
  <si>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</si>
  <si>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</si>
  <si>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</si>
  <si>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</si>
  <si>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</si>
  <si>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</si>
  <si>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</si>
  <si>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</si>
  <si>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</si>
  <si>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</si>
  <si>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</si>
  <si>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</si>
  <si>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</si>
  <si>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</si>
  <si>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</si>
  <si>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</si>
  <si>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</si>
  <si>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</si>
  <si>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</si>
  <si>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</si>
  <si>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</si>
  <si>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</si>
  <si>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</si>
  <si>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</si>
  <si>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</si>
  <si>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</si>
  <si>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</si>
  <si>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</si>
  <si>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</si>
  <si>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</si>
  <si>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</si>
  <si>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</si>
  <si>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</si>
  <si>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</si>
  <si>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</si>
  <si>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</si>
  <si>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</si>
  <si>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</si>
  <si>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</si>
  <si>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</si>
  <si>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</si>
  <si>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</si>
  <si>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</si>
  <si>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</si>
  <si>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</si>
  <si>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</si>
  <si>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</si>
  <si>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</si>
  <si>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</si>
  <si>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</si>
  <si>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</si>
  <si>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</si>
  <si>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</si>
  <si>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</si>
  <si>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</si>
  <si>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</si>
  <si>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</si>
  <si>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</si>
  <si>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</si>
  <si>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</si>
  <si>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</si>
  <si>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</si>
  <si>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</si>
  <si>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</si>
  <si>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</si>
  <si>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</si>
  <si>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</si>
  <si>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</si>
  <si>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</si>
  <si>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</si>
  <si>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</si>
  <si>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</si>
  <si>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</si>
  <si>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</si>
  <si>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</si>
  <si>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</si>
  <si>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</si>
  <si>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</si>
  <si>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</si>
  <si>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</si>
  <si>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</si>
  <si>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</si>
  <si>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</si>
  <si>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</si>
  <si>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</si>
  <si>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</si>
  <si>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</si>
  <si>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</si>
  <si>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</si>
  <si>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</si>
  <si>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</si>
  <si>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</si>
  <si>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</si>
  <si>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</si>
  <si>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</si>
  <si>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</si>
  <si>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</si>
  <si>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</si>
  <si>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</si>
  <si>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</si>
  <si>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</si>
  <si>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</si>
  <si>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</si>
  <si>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</si>
  <si>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</si>
  <si>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</si>
  <si>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</si>
  <si>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</si>
  <si>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</si>
  <si>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</si>
  <si>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</si>
  <si>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</si>
  <si>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</si>
  <si>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</si>
  <si>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</si>
  <si>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</si>
  <si>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</si>
  <si>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</si>
  <si>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</si>
  <si>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</si>
  <si>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</si>
  <si>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</si>
  <si>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</si>
  <si>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</si>
  <si>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</si>
  <si>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</si>
  <si>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</si>
  <si>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</si>
  <si>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</si>
  <si>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</si>
  <si>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</si>
  <si>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</si>
  <si>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</si>
  <si>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</si>
  <si>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</si>
  <si>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</si>
  <si>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</si>
  <si>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</si>
  <si>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</si>
  <si>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</si>
  <si>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</si>
  <si>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</si>
  <si>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</si>
  <si>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</si>
  <si>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</si>
  <si>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</si>
  <si>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</si>
  <si>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</si>
  <si>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</si>
  <si>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</si>
  <si>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</si>
  <si>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</si>
  <si>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</si>
  <si>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</si>
  <si>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</si>
  <si>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</si>
  <si>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</si>
  <si>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</si>
  <si>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</si>
  <si>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</si>
  <si>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</si>
  <si>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</si>
  <si>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</si>
  <si>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</si>
  <si>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</si>
  <si>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</si>
  <si>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</si>
  <si>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</si>
  <si>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</si>
  <si>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</si>
  <si>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</si>
  <si>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</si>
  <si>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</si>
  <si>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</si>
  <si>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</si>
  <si>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</si>
  <si>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</si>
  <si>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</si>
  <si>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</si>
  <si>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</si>
  <si>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</si>
  <si>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</si>
  <si>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</si>
  <si>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</si>
  <si>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</si>
  <si>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</si>
  <si>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</si>
  <si>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</si>
  <si>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</si>
  <si>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</si>
  <si>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</si>
  <si>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</si>
  <si>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</si>
  <si>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</si>
  <si>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</si>
  <si>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</si>
  <si>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</si>
  <si>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</si>
  <si>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</si>
  <si>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</si>
  <si>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</si>
  <si>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</si>
  <si>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</si>
  <si>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</si>
  <si>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</si>
  <si>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</si>
  <si>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</si>
  <si>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</si>
  <si>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</si>
  <si>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</si>
  <si>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</si>
  <si>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</si>
  <si>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</si>
  <si>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</si>
  <si>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</si>
  <si>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</si>
  <si>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</si>
  <si>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</si>
  <si>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</si>
  <si>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</si>
  <si>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</si>
  <si>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</si>
  <si>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</si>
  <si>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</si>
  <si>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</si>
  <si>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</si>
  <si>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</si>
  <si>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</si>
  <si>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</si>
  <si>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</si>
  <si>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</si>
  <si>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</si>
  <si>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</si>
  <si>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</si>
  <si>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</si>
  <si>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</si>
  <si>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</si>
  <si>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</si>
  <si>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</si>
  <si>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</si>
  <si>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</si>
  <si>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</si>
  <si>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</si>
  <si>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</si>
  <si>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</si>
  <si>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</si>
  <si>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</si>
  <si>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</si>
  <si>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</si>
  <si>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</si>
  <si>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</si>
  <si>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</si>
  <si>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</si>
  <si>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</si>
  <si>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</si>
  <si>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</si>
  <si>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</si>
  <si>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</si>
  <si>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</si>
  <si>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</si>
  <si>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</si>
  <si>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</si>
  <si>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</si>
  <si>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</si>
  <si>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</si>
  <si>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</si>
  <si>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</si>
  <si>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</si>
  <si>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</si>
  <si>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</si>
  <si>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</si>
  <si>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</si>
  <si>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</si>
  <si>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</si>
  <si>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</si>
  <si>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</si>
  <si>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</si>
  <si>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</si>
  <si>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</si>
  <si>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</si>
  <si>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</si>
  <si>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</si>
  <si>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</si>
  <si>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</si>
  <si>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</si>
  <si>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</si>
  <si>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</si>
  <si>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</si>
  <si>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</si>
  <si>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</si>
  <si>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</si>
  <si>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</si>
  <si>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</si>
  <si>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</si>
  <si>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</si>
  <si>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</si>
  <si>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</si>
  <si>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</si>
  <si>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</si>
  <si>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</si>
  <si>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</si>
  <si>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</si>
  <si>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</si>
  <si>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</si>
  <si>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</si>
  <si>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</si>
  <si>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</si>
  <si>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</si>
  <si>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</si>
  <si>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</si>
  <si>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</si>
  <si>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</si>
  <si>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</si>
  <si>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</si>
  <si>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</si>
  <si>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</si>
  <si>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</si>
  <si>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</si>
  <si>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</si>
  <si>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</si>
  <si>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</si>
  <si>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</si>
  <si>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</si>
  <si>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</si>
  <si>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</si>
  <si>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</si>
  <si>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</si>
  <si>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</si>
  <si>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</si>
  <si>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</si>
  <si>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</si>
  <si>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</si>
  <si>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</si>
  <si>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</si>
  <si>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</si>
  <si>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</si>
  <si>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</si>
  <si>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</si>
  <si>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</si>
  <si>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</si>
  <si>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</si>
  <si>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</si>
  <si>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</si>
  <si>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</si>
  <si>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</si>
  <si>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</si>
  <si>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</si>
  <si>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</si>
  <si>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</si>
  <si>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</si>
  <si>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</si>
  <si>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</si>
  <si>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</si>
  <si>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</si>
  <si>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</si>
  <si>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</si>
  <si>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</si>
  <si>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</si>
  <si>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</si>
  <si>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</si>
  <si>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</si>
  <si>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</si>
  <si>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</si>
  <si>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</si>
  <si>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</si>
  <si>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</si>
  <si>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</si>
  <si>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</si>
  <si>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</si>
  <si>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</si>
  <si>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</si>
  <si>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</si>
  <si>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</si>
  <si>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</si>
  <si>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</si>
  <si>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</si>
  <si>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</si>
  <si>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</si>
  <si>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</si>
  <si>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</si>
  <si>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</si>
  <si>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</si>
  <si>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</si>
  <si>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</si>
  <si>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</si>
  <si>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</si>
  <si>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</si>
  <si>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</si>
  <si>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</si>
  <si>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</si>
  <si>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</si>
  <si>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</si>
  <si>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</si>
  <si>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</si>
  <si>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</si>
  <si>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</si>
  <si>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</si>
  <si>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</si>
  <si>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</si>
  <si>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</si>
  <si>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</si>
  <si>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</si>
  <si>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</si>
  <si>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</si>
  <si>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</si>
  <si>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</si>
  <si>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</si>
  <si>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</si>
  <si>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</si>
  <si>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</si>
  <si>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</si>
  <si>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</si>
  <si>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</si>
  <si>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</si>
  <si>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</si>
  <si>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</si>
  <si>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</si>
  <si>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</si>
  <si>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</si>
  <si>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</si>
  <si>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</si>
  <si>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</si>
  <si>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</si>
  <si>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</si>
  <si>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</si>
  <si>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</si>
  <si>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</si>
  <si>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</si>
  <si>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</si>
  <si>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</si>
  <si>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</si>
  <si>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</si>
  <si>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</si>
  <si>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</si>
  <si>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</si>
  <si>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</si>
  <si>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</si>
  <si>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</si>
  <si>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</si>
  <si>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</si>
  <si>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</si>
  <si>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</si>
  <si>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</si>
  <si>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</si>
  <si>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</si>
  <si>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</si>
  <si>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</si>
  <si>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</si>
  <si>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</si>
  <si>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</si>
  <si>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</si>
  <si>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</si>
  <si>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</si>
  <si>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</si>
  <si>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</si>
  <si>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</si>
  <si>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</si>
  <si>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</si>
  <si>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</si>
  <si>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</si>
  <si>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</si>
  <si>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</si>
  <si>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</si>
  <si>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</si>
  <si>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</si>
  <si>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</si>
  <si>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</si>
  <si>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</si>
  <si>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</si>
  <si>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</si>
  <si>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</si>
  <si>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</si>
  <si>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</si>
  <si>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</si>
  <si>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</si>
  <si>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</si>
  <si>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</si>
  <si>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</si>
  <si>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</si>
  <si>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</si>
  <si>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</si>
  <si>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</si>
  <si>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</si>
  <si>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</si>
  <si>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</si>
  <si>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</si>
  <si>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</si>
  <si>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</si>
  <si>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</si>
  <si>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</si>
  <si>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</si>
  <si>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</si>
  <si>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</si>
  <si>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</si>
  <si>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</si>
  <si>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</si>
  <si>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</si>
  <si>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</si>
  <si>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</si>
  <si>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</si>
  <si>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</si>
  <si>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</si>
  <si>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</si>
  <si>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</si>
  <si>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</si>
  <si>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</si>
  <si>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</si>
  <si>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</si>
  <si>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</si>
  <si>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</si>
  <si>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</si>
  <si>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</si>
  <si>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</si>
  <si>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</si>
  <si>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</si>
  <si>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</si>
  <si>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</si>
  <si>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</si>
  <si>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</si>
  <si>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</si>
  <si>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</si>
  <si>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</si>
  <si>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</si>
  <si>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</si>
  <si>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</si>
  <si>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</si>
  <si>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</si>
  <si>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</si>
  <si>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</si>
  <si>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</si>
  <si>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</si>
  <si>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</si>
  <si>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</si>
  <si>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</si>
  <si>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</si>
  <si>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</si>
  <si>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</si>
  <si>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</si>
  <si>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</si>
  <si>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</si>
  <si>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</si>
  <si>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</si>
  <si>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</si>
  <si>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</si>
  <si>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</si>
  <si>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</si>
  <si>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</si>
  <si>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</si>
  <si>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</si>
  <si>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</si>
  <si>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</si>
  <si>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</si>
  <si>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</si>
  <si>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</si>
  <si>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</si>
  <si>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</si>
  <si>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</si>
  <si>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</si>
  <si>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</si>
  <si>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</si>
  <si>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</si>
  <si>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</si>
  <si>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</si>
  <si>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</si>
  <si>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</si>
  <si>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</si>
  <si>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</si>
  <si>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</si>
  <si>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</si>
  <si>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</si>
  <si>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</si>
  <si>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</si>
  <si>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</si>
  <si>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</si>
  <si>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</si>
  <si>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</si>
  <si>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</si>
  <si>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</si>
  <si>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</si>
  <si>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</si>
  <si>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</si>
  <si>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</si>
  <si>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</si>
  <si>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</si>
  <si>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</si>
  <si>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</si>
  <si>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</si>
  <si>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</si>
  <si>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</si>
  <si>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</si>
  <si>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</si>
  <si>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</si>
  <si>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</si>
  <si>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</si>
  <si>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</si>
  <si>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</si>
  <si>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</si>
  <si>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</si>
  <si>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</si>
  <si>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</si>
  <si>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</si>
  <si>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</si>
  <si>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</si>
  <si>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</si>
  <si>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</si>
  <si>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</si>
  <si>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</si>
  <si>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</si>
  <si>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</si>
  <si>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</si>
  <si>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</si>
  <si>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</si>
  <si>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</si>
  <si>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</si>
  <si>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</si>
  <si>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</si>
  <si>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</si>
  <si>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</si>
  <si>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</si>
  <si>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</si>
  <si>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</si>
  <si>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</si>
  <si>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</si>
  <si>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</si>
  <si>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</si>
  <si>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</si>
  <si>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</si>
  <si>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</si>
  <si>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</si>
  <si>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</si>
  <si>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</si>
  <si>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</si>
  <si>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</si>
  <si>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</si>
  <si>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</si>
  <si>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</si>
  <si>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</si>
  <si>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</si>
  <si>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</si>
  <si>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</si>
  <si>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</si>
  <si>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</si>
  <si>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</si>
  <si>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</si>
  <si>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</si>
  <si>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</si>
  <si>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</si>
  <si>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</si>
  <si>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</si>
  <si>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</si>
  <si>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</si>
  <si>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</si>
  <si>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</si>
  <si>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</si>
  <si>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</si>
  <si>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</si>
  <si>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</si>
  <si>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</si>
  <si>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</si>
  <si>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</si>
  <si>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</si>
  <si>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</si>
  <si>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</si>
  <si>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</si>
  <si>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</si>
  <si>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</si>
  <si>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</si>
  <si>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</si>
  <si>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</si>
  <si>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</si>
  <si>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</si>
  <si>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</si>
  <si>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</si>
  <si>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</si>
  <si>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</si>
  <si>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</si>
  <si>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</si>
  <si>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</si>
  <si>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</si>
  <si>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</si>
  <si>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</si>
  <si>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</si>
  <si>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</si>
  <si>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</si>
  <si>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</si>
  <si>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</si>
  <si>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</si>
  <si>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</si>
  <si>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</si>
  <si>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</si>
  <si>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</si>
  <si>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</si>
  <si>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</si>
  <si>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</si>
  <si>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</si>
  <si>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</si>
  <si>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</si>
  <si>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</si>
  <si>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</si>
  <si>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</si>
  <si>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</si>
  <si>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</si>
  <si>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</si>
  <si>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</si>
  <si>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</si>
  <si>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</si>
  <si>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</si>
  <si>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</si>
  <si>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</si>
  <si>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</si>
  <si>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</si>
  <si>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</si>
  <si>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</si>
  <si>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</si>
  <si>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</si>
  <si>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</si>
  <si>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</si>
  <si>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</si>
  <si>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</si>
  <si>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</si>
  <si>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</si>
  <si>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</si>
  <si>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</si>
  <si>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</si>
  <si>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</si>
  <si>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</si>
  <si>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</si>
  <si>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</si>
  <si>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</si>
  <si>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</si>
  <si>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</si>
  <si>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</si>
  <si>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</si>
  <si>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</si>
  <si>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</si>
  <si>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</si>
  <si>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</si>
  <si>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</si>
  <si>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</si>
  <si>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</si>
  <si>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</si>
  <si>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</si>
  <si>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</si>
  <si>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</si>
  <si>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</si>
  <si>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</si>
  <si>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</si>
  <si>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</si>
  <si>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</si>
  <si>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</si>
  <si>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</si>
  <si>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</si>
  <si>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</si>
  <si>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</si>
  <si>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</si>
  <si>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</si>
  <si>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</si>
  <si>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</si>
  <si>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</si>
  <si>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</si>
  <si>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</si>
  <si>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</si>
  <si>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</si>
  <si>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</si>
  <si>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</si>
  <si>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</si>
  <si>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</si>
  <si>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</si>
  <si>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</si>
  <si>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</si>
  <si>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</si>
  <si>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</si>
  <si>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</si>
  <si>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</si>
  <si>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</si>
  <si>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</si>
  <si>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</si>
  <si>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</si>
  <si>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</si>
  <si>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</si>
  <si>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</si>
  <si>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</si>
  <si>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</si>
  <si>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</si>
  <si>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</si>
  <si>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</si>
  <si>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</si>
  <si>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</si>
  <si>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</si>
  <si>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</si>
  <si>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</si>
  <si>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</si>
  <si>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</si>
  <si>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</si>
  <si>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</si>
  <si>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</si>
  <si>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</si>
  <si>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</si>
  <si>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</si>
  <si>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</si>
  <si>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</si>
  <si>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</si>
  <si>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</si>
  <si>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</si>
  <si>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</si>
  <si>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</si>
  <si>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</si>
  <si>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</si>
  <si>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</si>
  <si>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</si>
  <si>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</si>
  <si>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</si>
  <si>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</si>
  <si>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</si>
  <si>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</si>
  <si>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</si>
  <si>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</si>
  <si>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</si>
  <si>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</si>
  <si>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</si>
  <si>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</si>
  <si>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</si>
  <si>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</si>
  <si>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</si>
  <si>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</si>
  <si>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</si>
  <si>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</si>
  <si>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</si>
  <si>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</si>
  <si>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</si>
  <si>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</si>
  <si>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</si>
  <si>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</si>
  <si>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</si>
  <si>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</si>
  <si>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</si>
  <si>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</si>
  <si>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</si>
  <si>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</si>
  <si>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</si>
  <si>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</si>
  <si>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</si>
  <si>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</si>
  <si>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</si>
  <si>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</si>
  <si>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</si>
  <si>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</si>
  <si>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</si>
  <si>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</si>
  <si>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</si>
  <si>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</si>
  <si>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</si>
  <si>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</si>
  <si>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</si>
  <si>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</si>
  <si>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</si>
  <si>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</si>
  <si>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</si>
  <si>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</si>
  <si>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</si>
  <si>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</si>
  <si>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</si>
  <si>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</si>
  <si>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</si>
  <si>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</si>
  <si>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</si>
  <si>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</si>
  <si>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</si>
  <si>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</si>
  <si>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</si>
  <si>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</si>
  <si>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</si>
  <si>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</si>
  <si>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</si>
  <si>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</si>
  <si>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</si>
  <si>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</si>
  <si>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</si>
  <si>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</si>
  <si>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</si>
  <si>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</si>
  <si>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</si>
  <si>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</si>
  <si>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</si>
  <si>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</si>
  <si>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</si>
  <si>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</si>
  <si>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</si>
  <si>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</si>
  <si>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</si>
  <si>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</si>
  <si>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</si>
  <si>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</si>
  <si>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</si>
  <si>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</si>
  <si>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</si>
  <si>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</si>
  <si>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</si>
  <si>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</si>
  <si>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</si>
  <si>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</si>
  <si>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</si>
  <si>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</si>
  <si>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</si>
  <si>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</si>
  <si>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</si>
  <si>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</si>
  <si>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</si>
  <si>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</si>
  <si>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</si>
  <si>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</si>
  <si>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</si>
  <si>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</si>
  <si>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</si>
  <si>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</si>
  <si>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</si>
  <si>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</si>
  <si>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</si>
  <si>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</si>
  <si>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</si>
  <si>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</si>
  <si>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</si>
  <si>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</si>
  <si>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</si>
  <si>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</si>
  <si>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</si>
  <si>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</si>
  <si>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</si>
  <si>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</si>
  <si>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</si>
  <si>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</si>
  <si>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</si>
  <si>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</si>
  <si>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</si>
  <si>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</si>
  <si>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</si>
  <si>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</si>
  <si>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</si>
  <si>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</si>
  <si>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</si>
  <si>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</si>
  <si>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</si>
  <si>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</si>
  <si>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</si>
  <si>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</si>
  <si>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</si>
  <si>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</si>
  <si>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</si>
  <si>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</si>
  <si>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</si>
  <si>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</si>
  <si>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</si>
  <si>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</si>
  <si>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</si>
  <si>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</si>
  <si>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</si>
  <si>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</si>
  <si>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</si>
  <si>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</si>
  <si>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</si>
  <si>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</si>
  <si>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</si>
  <si>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</si>
  <si>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</si>
  <si>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</si>
  <si>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</si>
  <si>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</si>
  <si>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</si>
  <si>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</si>
  <si>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</si>
  <si>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</si>
  <si>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</si>
  <si>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</si>
  <si>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</si>
  <si>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</si>
  <si>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</si>
  <si>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</si>
  <si>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</si>
  <si>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</si>
  <si>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</si>
  <si>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</si>
  <si>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</si>
  <si>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</si>
  <si>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</si>
  <si>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</si>
  <si>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</si>
  <si>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</si>
  <si>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</si>
  <si>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</si>
  <si>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</si>
  <si>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</si>
  <si>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</si>
  <si>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</si>
  <si>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</si>
  <si>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</si>
  <si>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</si>
  <si>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</si>
  <si>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</si>
  <si>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</si>
  <si>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</si>
  <si>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</si>
  <si>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</si>
  <si>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</si>
  <si>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</si>
  <si>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</si>
  <si>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</si>
  <si>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</si>
  <si>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</si>
  <si>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</si>
  <si>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</si>
  <si>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</si>
  <si>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</si>
  <si>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</si>
  <si>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</si>
  <si>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</si>
  <si>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</si>
  <si>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</si>
  <si>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</si>
  <si>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</si>
  <si>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</si>
  <si>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</si>
  <si>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</si>
  <si>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</si>
  <si>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</si>
  <si>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</si>
  <si>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</si>
  <si>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</si>
  <si>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</si>
  <si>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</si>
  <si>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</si>
  <si>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</si>
  <si>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</si>
  <si>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</si>
  <si>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</si>
  <si>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</si>
  <si>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</si>
  <si>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</si>
  <si>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</si>
  <si>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</si>
  <si>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</si>
  <si>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</si>
  <si>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</si>
  <si>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</si>
  <si>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</si>
  <si>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</si>
  <si>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</si>
  <si>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</si>
  <si>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</si>
  <si>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</si>
  <si>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</si>
  <si>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</si>
  <si>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</si>
  <si>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</si>
  <si>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</si>
  <si>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</si>
  <si>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</si>
  <si>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</si>
  <si>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</si>
  <si>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</si>
  <si>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</si>
  <si>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</si>
  <si>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</si>
  <si>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</si>
  <si>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</si>
  <si>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</si>
  <si>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</si>
  <si>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</si>
  <si>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</si>
  <si>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</si>
  <si>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</si>
  <si>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</si>
  <si>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</si>
  <si>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</si>
  <si>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</si>
  <si>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</si>
  <si>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</si>
  <si>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</si>
  <si>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</si>
  <si>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</si>
  <si>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</si>
  <si>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</si>
  <si>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</si>
  <si>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</si>
  <si>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</si>
  <si>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</si>
  <si>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</si>
  <si>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</si>
  <si>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</si>
  <si>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</si>
  <si>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</si>
  <si>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</si>
  <si>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</si>
  <si>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</si>
  <si>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</si>
  <si>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</si>
  <si>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</si>
  <si>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</si>
  <si>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</si>
  <si>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</si>
  <si>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</si>
  <si>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</si>
  <si>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</si>
  <si>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</si>
  <si>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</si>
  <si>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</si>
  <si>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</si>
  <si>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</si>
  <si>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</si>
  <si>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</si>
  <si>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</si>
  <si>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</si>
  <si>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</si>
  <si>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</si>
  <si>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</si>
  <si>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</si>
  <si>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</si>
  <si>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</si>
  <si>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</si>
  <si>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</si>
  <si>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</si>
  <si>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</si>
  <si>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</si>
  <si>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</si>
  <si>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</si>
  <si>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</si>
  <si>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</si>
  <si>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</si>
  <si>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</si>
  <si>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</si>
  <si>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</si>
  <si>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</si>
  <si>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</si>
  <si>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</si>
  <si>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</si>
  <si>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</si>
  <si>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</si>
  <si>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</si>
  <si>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</si>
  <si>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</si>
  <si>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</si>
  <si>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</si>
  <si>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</si>
  <si>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</si>
  <si>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</si>
  <si>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</si>
  <si>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</si>
  <si>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</si>
  <si>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</si>
  <si>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</si>
  <si>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</si>
  <si>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</si>
  <si>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</si>
  <si>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</si>
  <si>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</si>
  <si>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</si>
  <si>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</si>
  <si>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</si>
  <si>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</si>
  <si>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</si>
  <si>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</si>
  <si>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</si>
  <si>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</si>
  <si>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</si>
  <si>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</si>
  <si>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</si>
  <si>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</si>
  <si>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</si>
  <si>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</si>
  <si>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</si>
  <si>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</si>
  <si>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</si>
  <si>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</si>
  <si>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</si>
  <si>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</si>
  <si>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</si>
  <si>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</si>
  <si>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</si>
  <si>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</si>
  <si>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</si>
  <si>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</si>
  <si>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</si>
  <si>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</si>
  <si>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</si>
  <si>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</si>
  <si>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</si>
  <si>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</si>
  <si>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</si>
  <si>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</si>
  <si>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</si>
  <si>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</si>
  <si>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</si>
  <si>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</si>
  <si>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</si>
  <si>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</si>
  <si>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</si>
  <si>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</si>
  <si>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</si>
  <si>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</si>
  <si>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</si>
  <si>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</si>
  <si>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</si>
  <si>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</si>
  <si>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</si>
  <si>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</si>
  <si>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</si>
  <si>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</si>
  <si>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</si>
  <si>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</si>
  <si>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</si>
  <si>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</si>
  <si>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</si>
  <si>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</si>
  <si>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</si>
  <si>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</si>
  <si>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</si>
  <si>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</si>
  <si>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</si>
  <si>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</si>
  <si>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</si>
  <si>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</si>
  <si>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</si>
  <si>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</si>
  <si>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</si>
  <si>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</si>
  <si>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</si>
  <si>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</si>
  <si>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</si>
  <si>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</si>
  <si>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</si>
  <si>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</si>
  <si>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</si>
  <si>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</si>
  <si>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</si>
  <si>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</si>
  <si>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</si>
  <si>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</si>
  <si>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</si>
  <si>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</si>
  <si>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</si>
  <si>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</si>
  <si>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</si>
  <si>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</si>
  <si>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</si>
  <si>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</si>
  <si>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</si>
  <si>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</si>
  <si>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</si>
  <si>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</si>
  <si>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</si>
  <si>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</si>
  <si>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</si>
  <si>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</si>
  <si>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</si>
  <si>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</si>
  <si>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</si>
  <si>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</si>
  <si>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</si>
  <si>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</si>
  <si>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</si>
  <si>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</si>
  <si>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</si>
  <si>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</si>
  <si>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</si>
  <si>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</si>
  <si>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</si>
  <si>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</si>
  <si>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</si>
  <si>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</si>
  <si>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</si>
  <si>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</si>
  <si>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</si>
  <si>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</si>
  <si>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</si>
  <si>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</si>
  <si>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</si>
  <si>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</si>
  <si>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</si>
  <si>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</si>
  <si>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</si>
  <si>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</si>
  <si>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</si>
  <si>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</si>
  <si>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</si>
  <si>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</si>
  <si>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</si>
  <si>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</si>
  <si>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</si>
  <si>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</si>
  <si>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</si>
  <si>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</si>
  <si>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</si>
  <si>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</si>
  <si>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</si>
  <si>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</si>
  <si>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</si>
  <si>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</si>
  <si>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</si>
  <si>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</si>
  <si>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</si>
  <si>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</si>
  <si>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</si>
  <si>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</si>
  <si>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</si>
  <si>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</si>
  <si>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</si>
  <si>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</si>
  <si>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</si>
  <si>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</si>
  <si>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</si>
  <si>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</si>
  <si>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</si>
  <si>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</si>
  <si>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</si>
  <si>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</si>
  <si>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</si>
  <si>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</si>
  <si>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</si>
  <si>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</si>
  <si>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</si>
  <si>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</si>
  <si>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</si>
  <si>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</si>
  <si>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</si>
  <si>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</si>
  <si>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</si>
  <si>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</si>
  <si>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</si>
  <si>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</si>
  <si>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</si>
  <si>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</si>
  <si>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</si>
  <si>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</si>
  <si>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</si>
  <si>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</si>
  <si>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</si>
  <si>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</si>
  <si>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</si>
  <si>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</si>
  <si>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</si>
  <si>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</si>
  <si>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</si>
  <si>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</si>
  <si>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</si>
  <si>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</si>
  <si>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</si>
  <si>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</si>
  <si>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</si>
  <si>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</si>
  <si>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</si>
  <si>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</si>
  <si>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</si>
  <si>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</si>
  <si>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</si>
  <si>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</si>
  <si>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</si>
  <si>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</si>
  <si>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</si>
  <si>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</si>
  <si>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</si>
  <si>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</si>
  <si>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</si>
  <si>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</si>
  <si>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</si>
  <si>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</si>
  <si>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</si>
  <si>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</si>
  <si>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</si>
  <si>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</si>
  <si>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</si>
  <si>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</si>
  <si>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</si>
  <si>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</si>
  <si>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</si>
  <si>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</si>
  <si>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</si>
  <si>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</si>
  <si>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</si>
  <si>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</si>
  <si>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</si>
  <si>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</si>
  <si>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</si>
  <si>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</si>
  <si>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</si>
  <si>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</si>
  <si>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</si>
  <si>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</si>
  <si>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</si>
  <si>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</si>
  <si>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</si>
  <si>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</si>
  <si>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</si>
  <si>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</si>
  <si>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</si>
  <si>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</si>
  <si>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</si>
  <si>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</si>
  <si>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</si>
  <si>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</si>
  <si>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</si>
  <si>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</si>
  <si>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</si>
  <si>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</si>
  <si>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</si>
  <si>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</si>
  <si>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</si>
  <si>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</si>
  <si>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</si>
  <si>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</si>
  <si>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</si>
  <si>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</si>
  <si>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</si>
  <si>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</si>
  <si>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</si>
  <si>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</si>
  <si>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</si>
  <si>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</si>
  <si>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</si>
  <si>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</si>
  <si>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</si>
  <si>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</si>
  <si>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</si>
  <si>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</si>
  <si>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</si>
  <si>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</si>
  <si>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</si>
  <si>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</si>
  <si>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</si>
  <si>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</si>
  <si>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</si>
  <si>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</si>
  <si>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</si>
  <si>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</si>
  <si>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</si>
  <si>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</si>
  <si>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</si>
  <si>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</si>
  <si>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</si>
  <si>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</si>
  <si>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</si>
  <si>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</si>
  <si>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</si>
  <si>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</si>
  <si>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</si>
  <si>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</si>
  <si>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</si>
  <si>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</si>
  <si>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</si>
  <si>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</si>
  <si>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</si>
  <si>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</si>
  <si>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</si>
  <si>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</si>
  <si>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</si>
  <si>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</si>
  <si>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</si>
  <si>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</si>
  <si>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</si>
  <si>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</si>
  <si>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</si>
  <si>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</si>
  <si>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</si>
  <si>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</si>
  <si>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</si>
  <si>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</si>
  <si>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</si>
  <si>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</si>
  <si>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</si>
  <si>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</si>
  <si>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</si>
  <si>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</si>
  <si>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</si>
  <si>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</si>
  <si>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</si>
  <si>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</si>
  <si>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</si>
  <si>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</si>
  <si>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</si>
  <si>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</si>
  <si>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</si>
  <si>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</si>
  <si>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</si>
  <si>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</si>
  <si>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</si>
  <si>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</si>
  <si>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</si>
  <si>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</si>
  <si>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</si>
  <si>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</si>
  <si>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</si>
  <si>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</si>
  <si>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</si>
  <si>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</si>
  <si>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</si>
  <si>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</si>
  <si>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</si>
  <si>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</si>
  <si>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</si>
  <si>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</si>
  <si>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</si>
  <si>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</si>
  <si>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</si>
  <si>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</si>
  <si>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</si>
  <si>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</si>
  <si>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</si>
  <si>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</si>
  <si>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</si>
  <si>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</si>
  <si>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</si>
  <si>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</si>
  <si>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</si>
  <si>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</si>
  <si>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</si>
  <si>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</si>
  <si>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</si>
  <si>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</si>
  <si>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</si>
  <si>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</si>
  <si>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</si>
  <si>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</si>
  <si>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</si>
  <si>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</si>
  <si>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</si>
  <si>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</si>
  <si>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</si>
  <si>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</si>
  <si>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</si>
  <si>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</si>
  <si>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</si>
  <si>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</si>
  <si>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</si>
  <si>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</si>
  <si>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</si>
  <si>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</si>
  <si>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</si>
  <si>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</si>
  <si>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</si>
  <si>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</si>
  <si>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</si>
  <si>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</si>
  <si>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</si>
  <si>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</si>
  <si>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</si>
  <si>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</si>
  <si>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</si>
  <si>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</si>
  <si>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</si>
  <si>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</si>
  <si>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</si>
  <si>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</si>
  <si>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</si>
  <si>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</si>
  <si>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</si>
  <si>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</si>
  <si>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</si>
  <si>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</si>
  <si>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</si>
  <si>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</si>
  <si>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</si>
  <si>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</si>
  <si>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</si>
  <si>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</si>
  <si>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</si>
  <si>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</si>
  <si>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</si>
  <si>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</si>
  <si>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</si>
  <si>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</si>
  <si>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</si>
  <si>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</si>
  <si>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</si>
  <si>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</si>
  <si>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</si>
  <si>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</si>
  <si>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</si>
  <si>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</si>
  <si>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</si>
  <si>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</si>
  <si>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</si>
  <si>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</si>
  <si>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</si>
  <si>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</si>
  <si>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</si>
  <si>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</si>
  <si>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</si>
  <si>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</si>
  <si>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</si>
  <si>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</si>
  <si>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</si>
  <si>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</si>
  <si>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</si>
  <si>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</si>
  <si>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</si>
  <si>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</si>
  <si>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</si>
  <si>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</si>
  <si>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</si>
  <si>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</si>
  <si>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</si>
  <si>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</si>
  <si>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</si>
  <si>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</si>
  <si>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</si>
  <si>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</si>
  <si>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</si>
  <si>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</si>
  <si>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</si>
  <si>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</si>
  <si>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</si>
  <si>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</si>
  <si>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</si>
  <si>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</si>
  <si>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</si>
  <si>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</si>
  <si>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</si>
  <si>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</si>
  <si>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</si>
  <si>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</si>
  <si>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</si>
  <si>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</si>
  <si>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</si>
  <si>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</si>
  <si>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</si>
  <si>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</si>
  <si>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</si>
  <si>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</si>
  <si>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</si>
  <si>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</si>
  <si>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</si>
  <si>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</si>
  <si>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</si>
  <si>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</si>
  <si>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</si>
  <si>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</si>
  <si>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</si>
  <si>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</si>
  <si>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</si>
  <si>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</si>
  <si>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</si>
  <si>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</si>
  <si>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</si>
  <si>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</si>
  <si>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</si>
  <si>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</si>
  <si>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</si>
  <si>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</si>
  <si>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</si>
  <si>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</si>
  <si>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</si>
  <si>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</si>
  <si>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</si>
  <si>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</si>
  <si>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</si>
  <si>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</si>
  <si>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</si>
  <si>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</si>
  <si>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</si>
  <si>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</si>
  <si>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</si>
  <si>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</si>
  <si>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</si>
  <si>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</si>
  <si>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</si>
  <si>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</si>
  <si>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</si>
  <si>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</si>
  <si>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</si>
  <si>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</si>
  <si>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</si>
  <si>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</si>
  <si>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</si>
  <si>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</si>
  <si>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</si>
  <si>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</si>
  <si>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</si>
  <si>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</si>
  <si>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</si>
  <si>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</si>
  <si>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</si>
  <si>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</si>
  <si>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</si>
  <si>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</si>
  <si>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</si>
  <si>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</si>
  <si>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</si>
  <si>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</si>
  <si>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</si>
  <si>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</si>
  <si>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</si>
  <si>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</si>
  <si>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</si>
  <si>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</si>
  <si>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</si>
  <si>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</si>
  <si>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</si>
  <si>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</si>
  <si>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</si>
  <si>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</si>
  <si>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</si>
  <si>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</si>
  <si>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</si>
  <si>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</si>
  <si>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</si>
  <si>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</si>
  <si>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</si>
  <si>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</si>
  <si>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</si>
  <si>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</si>
  <si>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</si>
  <si>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</si>
  <si>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</si>
  <si>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</si>
  <si>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</si>
  <si>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</si>
  <si>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</si>
  <si>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</si>
  <si>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</si>
  <si>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</si>
  <si>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</si>
  <si>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</si>
  <si>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</si>
  <si>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</si>
  <si>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</si>
  <si>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</si>
  <si>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</si>
  <si>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</si>
  <si>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</si>
  <si>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</si>
  <si>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</si>
  <si>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</si>
  <si>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</si>
  <si>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</si>
  <si>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</si>
  <si>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</si>
  <si>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</si>
  <si>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</si>
  <si>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</si>
  <si>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</si>
  <si>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</si>
  <si>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</si>
  <si>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</si>
  <si>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</si>
  <si>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</si>
  <si>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</si>
  <si>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</si>
  <si>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</si>
  <si>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</si>
  <si>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</si>
  <si>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</si>
  <si>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</si>
  <si>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</si>
  <si>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</si>
  <si>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</si>
  <si>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</si>
  <si>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</si>
  <si>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</si>
  <si>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</si>
  <si>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</si>
  <si>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</si>
  <si>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</si>
  <si>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</si>
  <si>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</si>
  <si>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</si>
  <si>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</si>
  <si>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</si>
  <si>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</si>
  <si>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</si>
  <si>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</si>
  <si>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</si>
  <si>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</si>
  <si>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</si>
  <si>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</si>
  <si>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</si>
  <si>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</si>
  <si>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</si>
  <si>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</si>
  <si>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</si>
  <si>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</si>
  <si>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</si>
  <si>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</si>
  <si>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</si>
  <si>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</si>
  <si>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</si>
  <si>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</si>
  <si>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</si>
  <si>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</si>
  <si>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</si>
  <si>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</si>
  <si>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</si>
  <si>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</si>
  <si>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</si>
  <si>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</si>
  <si>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</si>
  <si>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</si>
  <si>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</si>
  <si>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</si>
  <si>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</si>
  <si>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</si>
  <si>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</si>
  <si>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</si>
  <si>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</si>
  <si>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</si>
  <si>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</si>
  <si>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</si>
  <si>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</si>
  <si>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</si>
  <si>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</si>
  <si>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</si>
  <si>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</si>
  <si>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</si>
  <si>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</si>
  <si>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</si>
  <si>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</si>
  <si>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</si>
  <si>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</si>
  <si>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</si>
  <si>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</si>
  <si>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</si>
  <si>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</si>
  <si>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</si>
  <si>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</si>
  <si>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</si>
  <si>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</si>
  <si>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</si>
  <si>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</si>
  <si>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</si>
  <si>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</si>
  <si>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</si>
  <si>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</si>
  <si>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</si>
  <si>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</si>
  <si>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</si>
  <si>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</si>
  <si>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</si>
  <si>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</si>
  <si>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</si>
  <si>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</si>
  <si>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</si>
  <si>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</si>
  <si>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</si>
  <si>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</si>
  <si>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</si>
  <si>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</si>
  <si>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</si>
  <si>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</si>
  <si>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</si>
  <si>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</si>
  <si>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</si>
  <si>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</si>
  <si>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</si>
  <si>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</si>
  <si>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</si>
  <si>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</si>
  <si>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</si>
  <si>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</si>
  <si>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</si>
  <si>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</si>
  <si>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</si>
  <si>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</si>
  <si>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</si>
  <si>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</si>
  <si>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</si>
  <si>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</si>
  <si>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</si>
  <si>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</si>
  <si>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</si>
  <si>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</si>
  <si>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</si>
  <si>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</si>
  <si>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</si>
  <si>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</si>
  <si>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</si>
  <si>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</si>
  <si>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</si>
  <si>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</si>
  <si>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</si>
  <si>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</si>
  <si>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</si>
  <si>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</si>
  <si>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</si>
  <si>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</si>
  <si>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</si>
  <si>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</si>
  <si>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</si>
  <si>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</si>
  <si>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</si>
  <si>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</si>
  <si>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</si>
  <si>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</si>
  <si>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</si>
  <si>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</si>
  <si>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</si>
  <si>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</si>
  <si>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</si>
  <si>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</si>
  <si>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</si>
  <si>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</si>
  <si>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</si>
  <si>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</si>
  <si>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</si>
  <si>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</si>
  <si>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</si>
  <si>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</si>
  <si>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</si>
  <si>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</si>
  <si>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</si>
  <si>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</si>
  <si>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</si>
  <si>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</si>
  <si>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</si>
  <si>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</si>
  <si>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</si>
  <si>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</si>
  <si>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</si>
  <si>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</si>
  <si>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</si>
  <si>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</si>
  <si>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</si>
  <si>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</si>
  <si>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</si>
  <si>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</si>
  <si>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</si>
  <si>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</si>
  <si>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</si>
  <si>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</si>
  <si>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</si>
  <si>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</si>
  <si>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</si>
  <si>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</si>
  <si>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</si>
  <si>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</si>
  <si>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</si>
  <si>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</si>
  <si>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</si>
  <si>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</si>
  <si>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</si>
  <si>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</si>
  <si>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</si>
  <si>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</si>
  <si>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</si>
  <si>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</si>
  <si>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</si>
  <si>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</si>
  <si>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</si>
  <si>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</si>
  <si>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</si>
  <si>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</si>
  <si>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</si>
  <si>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</si>
  <si>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</si>
  <si>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</si>
  <si>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</si>
  <si>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</si>
  <si>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</si>
  <si>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</si>
  <si>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</si>
  <si>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</si>
  <si>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</si>
  <si>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</si>
  <si>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</si>
  <si>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</si>
  <si>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</si>
  <si>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</si>
  <si>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</si>
  <si>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</si>
  <si>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</si>
  <si>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</si>
  <si>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</si>
  <si>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</si>
  <si>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</si>
  <si>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</si>
  <si>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</si>
  <si>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</si>
  <si>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</si>
  <si>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</si>
  <si>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</si>
  <si>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</si>
  <si>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</si>
  <si>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</si>
  <si>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</si>
  <si>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</si>
  <si>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</si>
  <si>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</si>
  <si>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</si>
  <si>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</si>
  <si>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</si>
  <si>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</si>
  <si>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</si>
  <si>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</si>
  <si>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</si>
  <si>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</si>
  <si>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</si>
  <si>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</si>
  <si>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</si>
  <si>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</si>
  <si>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</si>
  <si>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</si>
  <si>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</si>
  <si>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</si>
  <si>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</si>
  <si>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</si>
  <si>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</si>
  <si>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</si>
  <si>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</si>
  <si>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</si>
  <si>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</si>
  <si>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</si>
  <si>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</si>
  <si>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</si>
  <si>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</si>
  <si>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</si>
  <si>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</si>
  <si>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</si>
  <si>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</si>
  <si>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</si>
  <si>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</si>
  <si>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</si>
  <si>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</si>
  <si>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</si>
  <si>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</si>
  <si>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</si>
  <si>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</si>
  <si>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</si>
  <si>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</si>
  <si>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</si>
  <si>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</si>
  <si>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</si>
  <si>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</si>
  <si>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</si>
  <si>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</si>
  <si>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</si>
  <si>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</si>
  <si>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</si>
  <si>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</si>
  <si>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</si>
  <si>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</si>
  <si>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</si>
  <si>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</si>
  <si>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</si>
  <si>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</si>
  <si>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</si>
  <si>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</si>
  <si>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</si>
  <si>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</si>
  <si>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</si>
  <si>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</si>
  <si>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</si>
  <si>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</si>
  <si>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</si>
  <si>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</si>
  <si>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</si>
  <si>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</si>
  <si>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</si>
  <si>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</si>
  <si>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</si>
  <si>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</si>
  <si>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</si>
  <si>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</si>
  <si>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</si>
  <si>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</si>
  <si>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</si>
  <si>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</si>
  <si>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</si>
  <si>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</si>
  <si>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</si>
  <si>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</si>
  <si>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</si>
  <si>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</si>
  <si>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</si>
  <si>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</si>
  <si>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</si>
  <si>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</si>
  <si>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</si>
  <si>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</si>
  <si>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</si>
  <si>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</si>
  <si>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</si>
  <si>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</si>
  <si>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</si>
  <si>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</si>
  <si>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</si>
  <si>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</si>
  <si>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</si>
  <si>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</si>
  <si>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</si>
  <si>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</si>
  <si>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</si>
  <si>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</si>
  <si>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</si>
  <si>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</si>
  <si>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</si>
  <si>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</si>
  <si>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</si>
  <si>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</si>
  <si>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</si>
  <si>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</si>
  <si>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</si>
  <si>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</si>
  <si>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</si>
  <si>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</si>
  <si>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</si>
  <si>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</si>
  <si>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</si>
  <si>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</si>
  <si>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</si>
  <si>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</si>
  <si>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</si>
  <si>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</si>
  <si>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</si>
  <si>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</si>
  <si>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</si>
  <si>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</si>
  <si>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</si>
  <si>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</si>
  <si>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</si>
  <si>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</si>
  <si>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</si>
  <si>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</si>
  <si>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</si>
  <si>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</si>
  <si>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</si>
  <si>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</si>
  <si>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</si>
  <si>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</si>
  <si>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</si>
  <si>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</si>
  <si>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</si>
  <si>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</si>
  <si>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</si>
  <si>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</si>
  <si>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</si>
  <si>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</si>
  <si>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</si>
  <si>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</si>
  <si>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</si>
  <si>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</si>
  <si>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</si>
  <si>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</si>
  <si>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</si>
  <si>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</si>
  <si>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</si>
  <si>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</si>
  <si>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</si>
  <si>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</si>
  <si>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</si>
  <si>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</si>
  <si>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</si>
  <si>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</si>
  <si>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</si>
  <si>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</si>
  <si>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</si>
  <si>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</si>
  <si>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</si>
  <si>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</si>
  <si>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</si>
  <si>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</si>
  <si>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</si>
  <si>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</si>
  <si>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</si>
  <si>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</si>
  <si>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</si>
  <si>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</si>
  <si>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</si>
  <si>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</si>
  <si>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</si>
  <si>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</si>
  <si>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</si>
  <si>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</si>
  <si>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</si>
  <si>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</si>
  <si>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</si>
  <si>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</si>
  <si>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</si>
  <si>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</si>
  <si>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</si>
  <si>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</si>
  <si>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</si>
  <si>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</si>
  <si>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</si>
  <si>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</si>
  <si>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</si>
  <si>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</si>
  <si>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</si>
  <si>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</si>
  <si>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</si>
  <si>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</si>
  <si>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</si>
  <si>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</si>
  <si>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</si>
  <si>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</si>
  <si>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</si>
  <si>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</si>
  <si>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</si>
  <si>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</si>
  <si>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</si>
  <si>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</si>
  <si>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</si>
  <si>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</si>
  <si>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</si>
  <si>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</si>
  <si>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</si>
  <si>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</si>
  <si>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</si>
  <si>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</si>
  <si>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</si>
  <si>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</si>
  <si>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</si>
  <si>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</si>
  <si>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</si>
  <si>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</si>
  <si>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</si>
  <si>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</si>
  <si>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</si>
  <si>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</si>
  <si>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</si>
  <si>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</si>
  <si>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</si>
  <si>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</si>
  <si>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</si>
  <si>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</si>
  <si>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</si>
  <si>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</si>
  <si>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</si>
  <si>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</si>
  <si>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</si>
  <si>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</si>
  <si>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</si>
  <si>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</si>
  <si>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</si>
  <si>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</si>
  <si>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</si>
  <si>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</si>
  <si>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</si>
  <si>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</si>
  <si>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</si>
  <si>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</si>
  <si>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</si>
  <si>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</si>
  <si>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</si>
  <si>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</si>
  <si>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</si>
  <si>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</si>
  <si>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</si>
  <si>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</si>
  <si>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</si>
  <si>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</si>
  <si>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</si>
  <si>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</si>
  <si>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</si>
  <si>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</si>
  <si>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</si>
  <si>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</si>
  <si>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</si>
  <si>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</si>
  <si>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</si>
  <si>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</si>
  <si>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</si>
  <si>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</si>
  <si>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</si>
  <si>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</si>
  <si>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</si>
  <si>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</si>
  <si>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</si>
  <si>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</si>
  <si>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</si>
  <si>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</si>
  <si>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</si>
  <si>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</si>
  <si>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</si>
  <si>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</si>
  <si>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</si>
  <si>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</si>
  <si>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</si>
  <si>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</si>
  <si>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</si>
  <si>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</si>
  <si>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</si>
  <si>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</si>
  <si>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</si>
  <si>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</si>
  <si>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</si>
  <si>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</si>
  <si>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</si>
  <si>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</si>
  <si>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</si>
  <si>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</si>
  <si>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</si>
  <si>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</si>
  <si>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</si>
  <si>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</si>
  <si>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</si>
  <si>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</si>
  <si>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</si>
  <si>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</si>
  <si>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</si>
  <si>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</si>
  <si>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</si>
  <si>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</si>
  <si>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</si>
  <si>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</si>
  <si>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</si>
  <si>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</si>
  <si>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</si>
  <si>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</si>
  <si>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</si>
  <si>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</si>
  <si>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</si>
  <si>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</si>
  <si>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</si>
  <si>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</si>
  <si>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</si>
  <si>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</si>
  <si>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</si>
  <si>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</si>
  <si>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</si>
  <si>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</si>
  <si>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</si>
  <si>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</si>
  <si>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</si>
  <si>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</si>
  <si>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</si>
  <si>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</si>
  <si>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</si>
  <si>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</si>
  <si>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</si>
  <si>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</si>
  <si>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</si>
  <si>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</si>
  <si>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</si>
  <si>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</si>
  <si>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</si>
  <si>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</si>
  <si>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</si>
  <si>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</si>
  <si>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</si>
  <si>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</si>
  <si>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</si>
  <si>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</si>
  <si>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</si>
  <si>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</si>
  <si>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</si>
  <si>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</si>
  <si>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</si>
  <si>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</si>
  <si>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</si>
  <si>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</si>
  <si>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</si>
  <si>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</si>
  <si>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</si>
  <si>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</si>
  <si>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</si>
  <si>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</si>
  <si>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</si>
  <si>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</si>
  <si>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</si>
  <si>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</si>
  <si>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</si>
  <si>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</si>
  <si>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</si>
  <si>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</si>
  <si>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</si>
  <si>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</si>
  <si>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</si>
  <si>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</si>
  <si>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</si>
  <si>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</si>
  <si>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</si>
  <si>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</si>
  <si>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</si>
  <si>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</si>
  <si>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</si>
  <si>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</si>
  <si>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</si>
  <si>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</si>
  <si>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</si>
  <si>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</si>
  <si>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</si>
  <si>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</si>
  <si>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</si>
  <si>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</si>
  <si>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</si>
  <si>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</si>
  <si>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</si>
  <si>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</si>
  <si>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</si>
  <si>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</si>
  <si>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</si>
  <si>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</si>
  <si>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</si>
  <si>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</si>
  <si>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</si>
  <si>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</si>
  <si>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</si>
  <si>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</si>
  <si>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</si>
  <si>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</si>
  <si>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</si>
  <si>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</si>
  <si>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</si>
  <si>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</si>
  <si>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</si>
  <si>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</si>
  <si>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</si>
  <si>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</si>
  <si>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</si>
  <si>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</si>
  <si>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</si>
  <si>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</si>
  <si>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</si>
  <si>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</si>
  <si>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</si>
  <si>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</si>
  <si>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</si>
  <si>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</si>
  <si>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</si>
  <si>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</si>
  <si>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</si>
  <si>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</si>
  <si>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</si>
  <si>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</si>
  <si>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</si>
  <si>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</si>
  <si>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</si>
  <si>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</si>
  <si>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</si>
  <si>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</si>
  <si>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</si>
  <si>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</si>
  <si>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</si>
  <si>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</si>
  <si>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</si>
  <si>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</si>
  <si>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</si>
  <si>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</si>
  <si>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</si>
  <si>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</si>
  <si>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</si>
  <si>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</si>
  <si>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</si>
  <si>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</si>
  <si>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</si>
  <si>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</si>
  <si>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</si>
  <si>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</si>
  <si>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</si>
  <si>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</si>
  <si>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</si>
  <si>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</si>
  <si>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</si>
  <si>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</si>
  <si>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</si>
  <si>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</si>
  <si>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</si>
  <si>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</si>
  <si>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</si>
  <si>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</si>
  <si>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</si>
  <si>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</si>
  <si>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</si>
  <si>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</si>
  <si>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</si>
  <si>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</si>
  <si>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</si>
  <si>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</si>
  <si>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</si>
  <si>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</si>
  <si>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</si>
  <si>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</si>
  <si>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</si>
  <si>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</si>
  <si>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</si>
  <si>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</si>
  <si>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</si>
  <si>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</si>
  <si>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</si>
  <si>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</si>
  <si>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</si>
  <si>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</si>
  <si>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</si>
  <si>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</si>
  <si>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</si>
  <si>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</si>
  <si>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</si>
  <si>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</si>
  <si>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</si>
  <si>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</si>
  <si>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</si>
  <si>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</si>
  <si>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</si>
  <si>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</si>
  <si>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</si>
  <si>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</si>
  <si>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</si>
  <si>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</si>
  <si>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</si>
  <si>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</si>
  <si>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</si>
  <si>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</si>
  <si>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</si>
  <si>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</si>
  <si>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</si>
  <si>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</si>
  <si>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</si>
  <si>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</si>
  <si>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</si>
  <si>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</si>
  <si>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</si>
  <si>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</si>
  <si>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</si>
  <si>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</si>
  <si>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</si>
  <si>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</si>
  <si>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</si>
  <si>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</si>
  <si>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</si>
  <si>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</si>
  <si>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</si>
  <si>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</si>
  <si>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</si>
  <si>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</si>
  <si>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</si>
  <si>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</si>
  <si>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</si>
  <si>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</si>
  <si>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</si>
  <si>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</si>
  <si>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</si>
  <si>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</si>
  <si>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</si>
  <si>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</si>
  <si>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</si>
  <si>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</si>
  <si>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</si>
  <si>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</si>
  <si>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</si>
  <si>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</si>
  <si>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</si>
  <si>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</si>
  <si>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</si>
  <si>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</si>
  <si>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</si>
  <si>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</si>
  <si>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</si>
  <si>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</si>
  <si>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</si>
  <si>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</si>
  <si>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</si>
  <si>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</si>
  <si>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</si>
  <si>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</si>
  <si>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</si>
  <si>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</si>
  <si>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</si>
  <si>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</si>
  <si>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</si>
  <si>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</si>
  <si>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</si>
  <si>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</si>
  <si>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</si>
  <si>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</si>
  <si>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</si>
  <si>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</si>
  <si>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</si>
  <si>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</si>
  <si>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</si>
  <si>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</si>
  <si>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</si>
  <si>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</si>
  <si>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</si>
  <si>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</si>
  <si>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</si>
  <si>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</si>
  <si>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</si>
  <si>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</si>
  <si>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</si>
  <si>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</si>
  <si>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</si>
  <si>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</si>
  <si>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</si>
  <si>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</si>
  <si>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</si>
  <si>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</si>
  <si>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</si>
  <si>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</si>
  <si>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</si>
  <si>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</si>
  <si>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</si>
  <si>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</si>
  <si>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</si>
  <si>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</si>
  <si>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</si>
  <si>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</si>
  <si>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</si>
  <si>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</si>
  <si>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</si>
  <si>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</si>
  <si>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</si>
  <si>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</si>
  <si>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</si>
  <si>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</si>
  <si>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</si>
  <si>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</si>
  <si>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</si>
  <si>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</si>
  <si>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</si>
  <si>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</si>
  <si>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</si>
  <si>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</si>
  <si>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</si>
  <si>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</si>
  <si>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</si>
  <si>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</si>
  <si>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</si>
  <si>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</si>
  <si>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</si>
  <si>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</si>
  <si>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</si>
  <si>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</si>
  <si>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</si>
  <si>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</si>
  <si>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</si>
  <si>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</si>
  <si>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</si>
  <si>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</si>
  <si>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</si>
  <si>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</si>
  <si>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</si>
  <si>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</si>
  <si>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</si>
  <si>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</si>
  <si>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</si>
  <si>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</si>
  <si>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</si>
  <si>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</si>
  <si>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</si>
  <si>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</si>
  <si>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</si>
  <si>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</si>
  <si>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</si>
  <si>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</si>
  <si>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</si>
  <si>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</si>
  <si>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</si>
  <si>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</si>
  <si>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</si>
  <si>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</si>
  <si>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</si>
  <si>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</si>
  <si>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</si>
  <si>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</si>
  <si>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</si>
  <si>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</si>
  <si>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</si>
  <si>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</si>
  <si>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</si>
  <si>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</si>
  <si>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</si>
  <si>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</si>
  <si>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</si>
  <si>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</si>
  <si>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</si>
  <si>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</si>
  <si>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</si>
  <si>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</si>
  <si>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</si>
  <si>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</si>
  <si>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</si>
  <si>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</si>
  <si>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</si>
  <si>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</si>
  <si>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</si>
  <si>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</si>
  <si>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</si>
  <si>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</si>
  <si>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</si>
  <si>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</si>
  <si>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</si>
  <si>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</si>
  <si>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</si>
  <si>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</si>
  <si>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</si>
  <si>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</si>
  <si>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</si>
  <si>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</si>
  <si>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</si>
  <si>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</si>
  <si>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</si>
  <si>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</si>
  <si>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</si>
  <si>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</si>
  <si>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</si>
  <si>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</si>
  <si>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</si>
  <si>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</si>
  <si>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</si>
  <si>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</si>
  <si>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</si>
  <si>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</si>
  <si>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</si>
  <si>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</si>
  <si>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</si>
  <si>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</si>
  <si>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</si>
  <si>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</si>
  <si>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</si>
  <si>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</si>
  <si>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</si>
  <si>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</si>
  <si>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</si>
  <si>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</si>
  <si>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</si>
  <si>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</si>
  <si>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</si>
  <si>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</si>
  <si>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</si>
  <si>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</si>
  <si>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</si>
  <si>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</si>
  <si>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</si>
  <si>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</si>
  <si>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</si>
  <si>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</si>
  <si>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</si>
  <si>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</si>
  <si>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</si>
  <si>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</si>
  <si>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</si>
  <si>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</si>
  <si>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</si>
  <si>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</si>
  <si>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</si>
  <si>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</si>
  <si>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</si>
  <si>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</si>
  <si>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</si>
  <si>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</si>
  <si>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</si>
  <si>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</si>
  <si>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</si>
  <si>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</si>
  <si>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</si>
  <si>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</si>
  <si>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</si>
  <si>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</si>
  <si>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</si>
  <si>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</si>
  <si>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</si>
  <si>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</si>
  <si>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</si>
  <si>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</si>
  <si>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</si>
  <si>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</si>
  <si>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</si>
  <si>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</si>
  <si>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</si>
  <si>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</si>
  <si>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</si>
  <si>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</si>
  <si>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</si>
  <si>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</si>
  <si>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</si>
  <si>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</si>
  <si>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</si>
  <si>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</si>
  <si>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</si>
  <si>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</si>
  <si>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</si>
  <si>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</si>
  <si>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</si>
  <si>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</si>
  <si>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</si>
  <si>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</si>
  <si>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</si>
  <si>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</si>
  <si>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</si>
  <si>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</si>
  <si>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</si>
  <si>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</si>
  <si>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</si>
  <si>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</si>
  <si>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</si>
  <si>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</si>
  <si>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</si>
  <si>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</si>
  <si>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</si>
  <si>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</si>
  <si>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</si>
  <si>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</si>
  <si>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</si>
  <si>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</si>
  <si>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</si>
  <si>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</si>
  <si>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</si>
  <si>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</si>
  <si>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</si>
  <si>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</si>
  <si>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</si>
  <si>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</si>
  <si>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</si>
  <si>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</si>
  <si>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</si>
  <si>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</si>
  <si>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</si>
  <si>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</si>
  <si>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</si>
  <si>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</si>
  <si>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</si>
  <si>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</si>
  <si>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</si>
  <si>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</si>
  <si>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</si>
  <si>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</si>
  <si>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</si>
  <si>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</si>
  <si>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</si>
  <si>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</si>
  <si>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</si>
  <si>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</si>
  <si>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</si>
  <si>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</si>
  <si>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</si>
  <si>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</si>
  <si>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</si>
  <si>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</si>
  <si>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</si>
  <si>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</si>
  <si>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</si>
  <si>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</si>
  <si>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</si>
  <si>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</si>
  <si>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</si>
  <si>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</si>
  <si>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</si>
  <si>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</si>
  <si>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</si>
  <si>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</si>
  <si>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</si>
  <si>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</si>
  <si>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</si>
  <si>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</si>
  <si>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</si>
  <si>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</si>
  <si>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</si>
  <si>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</si>
  <si>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</si>
  <si>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</si>
  <si>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</si>
  <si>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</si>
  <si>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</si>
  <si>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</si>
  <si>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</si>
  <si>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</si>
  <si>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</si>
  <si>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</si>
  <si>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</si>
  <si>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</si>
  <si>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</si>
  <si>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</si>
  <si>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</si>
  <si>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</si>
  <si>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</si>
  <si>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</si>
  <si>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</si>
  <si>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</si>
  <si>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</si>
  <si>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</si>
  <si>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</si>
  <si>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</si>
  <si>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</si>
  <si>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</si>
  <si>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</si>
  <si>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</si>
  <si>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</si>
  <si>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</si>
  <si>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</si>
  <si>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</si>
  <si>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</si>
  <si>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</si>
  <si>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</si>
  <si>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</si>
  <si>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</si>
  <si>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</si>
  <si>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</si>
  <si>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</si>
  <si>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</si>
  <si>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</si>
  <si>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</si>
  <si>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</si>
  <si>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</si>
  <si>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</si>
  <si>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</si>
  <si>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</si>
  <si>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</si>
  <si>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</si>
  <si>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</si>
  <si>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</si>
  <si>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</si>
  <si>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</si>
  <si>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</si>
  <si>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</si>
  <si>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</si>
  <si>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</si>
  <si>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</si>
  <si>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</si>
  <si>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</si>
  <si>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</si>
  <si>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</si>
  <si>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</si>
  <si>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</si>
  <si>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</si>
  <si>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</si>
  <si>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</si>
  <si>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</si>
  <si>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</si>
  <si>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</si>
  <si>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</si>
  <si>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</si>
  <si>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</si>
  <si>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</si>
  <si>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</si>
  <si>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</si>
  <si>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</si>
  <si>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</si>
  <si>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</si>
  <si>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</si>
  <si>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</si>
  <si>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</si>
  <si>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</si>
  <si>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</si>
  <si>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</si>
  <si>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</si>
  <si>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</si>
  <si>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</si>
  <si>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</si>
  <si>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</si>
  <si>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</si>
  <si>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</si>
  <si>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</si>
  <si>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</si>
  <si>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</si>
  <si>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</si>
  <si>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</si>
  <si>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</si>
  <si>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</si>
  <si>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</si>
  <si>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</si>
  <si>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</si>
  <si>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</si>
  <si>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</si>
  <si>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</si>
  <si>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</si>
  <si>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</si>
  <si>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</si>
  <si>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</si>
  <si>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</si>
  <si>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</si>
  <si>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</si>
  <si>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</si>
  <si>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</si>
  <si>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</si>
  <si>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</si>
  <si>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</si>
  <si>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</si>
  <si>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</si>
  <si>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</si>
  <si>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</si>
  <si>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</si>
  <si>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</si>
  <si>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</si>
  <si>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</si>
  <si>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</si>
  <si>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</si>
  <si>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</si>
  <si>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</si>
  <si>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</si>
  <si>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</si>
  <si>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</si>
  <si>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</si>
  <si>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</si>
  <si>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</si>
  <si>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</si>
  <si>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</si>
  <si>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</si>
  <si>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</si>
  <si>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</si>
  <si>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</si>
  <si>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</si>
  <si>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</si>
  <si>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</si>
  <si>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</si>
  <si>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</si>
  <si>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</si>
  <si>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</si>
  <si>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</si>
  <si>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</si>
  <si>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</si>
  <si>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</si>
  <si>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</si>
  <si>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</si>
  <si>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</si>
  <si>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</si>
  <si>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</si>
  <si>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</si>
  <si>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</si>
  <si>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</si>
  <si>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</si>
  <si>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</si>
  <si>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</si>
  <si>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</si>
  <si>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</si>
  <si>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</si>
  <si>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</si>
  <si>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</si>
  <si>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</si>
  <si>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</si>
  <si>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</si>
  <si>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</si>
  <si>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</si>
  <si>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</si>
  <si>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</si>
  <si>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</si>
  <si>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</si>
  <si>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</si>
  <si>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</si>
  <si>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</si>
  <si>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</si>
  <si>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</si>
  <si>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</si>
  <si>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</si>
  <si>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</si>
  <si>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</si>
  <si>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</si>
  <si>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</si>
  <si>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</si>
  <si>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</si>
  <si>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</si>
  <si>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</si>
  <si>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</si>
  <si>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</si>
  <si>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</si>
  <si>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</si>
  <si>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</si>
  <si>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</si>
  <si>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</si>
  <si>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</si>
  <si>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</si>
  <si>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</si>
  <si>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</si>
  <si>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</si>
  <si>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</si>
  <si>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</si>
  <si>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</si>
  <si>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</si>
  <si>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</si>
  <si>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</si>
  <si>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</si>
  <si>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</si>
  <si>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</si>
  <si>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</si>
  <si>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</si>
  <si>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</si>
  <si>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</si>
  <si>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</si>
  <si>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</si>
  <si>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</si>
  <si>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</si>
  <si>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</si>
  <si>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</si>
  <si>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</si>
  <si>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</si>
  <si>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</si>
  <si>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</si>
  <si>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</si>
  <si>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</si>
  <si>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</si>
  <si>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</si>
  <si>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</si>
  <si>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</si>
  <si>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</si>
  <si>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</si>
  <si>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</si>
  <si>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</si>
  <si>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</si>
  <si>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</si>
  <si>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</si>
  <si>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</si>
  <si>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</si>
  <si>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</si>
  <si>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</si>
  <si>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</si>
  <si>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</si>
  <si>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</si>
  <si>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</si>
  <si>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</si>
  <si>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</si>
  <si>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</si>
  <si>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</si>
  <si>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</si>
  <si>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</si>
  <si>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</si>
  <si>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</si>
  <si>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</si>
  <si>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</si>
  <si>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</si>
  <si>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</si>
  <si>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</si>
  <si>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</si>
  <si>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</si>
  <si>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</si>
  <si>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</si>
  <si>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</si>
  <si>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</si>
  <si>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</si>
  <si>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</si>
  <si>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</si>
  <si>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</si>
  <si>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</si>
  <si>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</si>
  <si>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</si>
  <si>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</si>
  <si>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</si>
  <si>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</si>
  <si>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</si>
  <si>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</si>
  <si>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</si>
  <si>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</si>
  <si>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</si>
  <si>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</si>
  <si>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</si>
  <si>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</si>
  <si>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</si>
  <si>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</si>
  <si>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</si>
  <si>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</si>
  <si>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</si>
  <si>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</si>
  <si>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</si>
  <si>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</si>
  <si>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</si>
  <si>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</si>
  <si>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</si>
  <si>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</si>
  <si>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</si>
  <si>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</si>
  <si>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</si>
  <si>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</si>
  <si>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</si>
  <si>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</si>
  <si>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</si>
  <si>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</si>
  <si>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</si>
  <si>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</si>
  <si>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</si>
  <si>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</si>
  <si>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</si>
  <si>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</si>
  <si>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</si>
  <si>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</si>
  <si>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</si>
  <si>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</si>
  <si>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</si>
  <si>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</si>
  <si>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</si>
  <si>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</si>
  <si>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</si>
  <si>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</si>
  <si>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</si>
  <si>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</si>
  <si>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</si>
  <si>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</si>
  <si>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</si>
  <si>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</si>
  <si>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</si>
  <si>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</si>
  <si>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</si>
  <si>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</si>
  <si>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</si>
  <si>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</si>
  <si>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</si>
  <si>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</si>
  <si>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</si>
  <si>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</si>
  <si>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</si>
  <si>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</si>
  <si>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</si>
  <si>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</si>
  <si>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</si>
  <si>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</si>
  <si>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</si>
  <si>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</si>
  <si>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</si>
  <si>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</si>
  <si>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</si>
  <si>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</si>
  <si>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</si>
  <si>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</si>
  <si>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</si>
  <si>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</si>
  <si>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</si>
  <si>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</si>
  <si>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</si>
  <si>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</si>
  <si>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</si>
  <si>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</si>
  <si>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</si>
  <si>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</si>
  <si>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</si>
  <si>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</si>
  <si>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</si>
  <si>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</si>
  <si>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</si>
  <si>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</si>
  <si>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</si>
  <si>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</si>
  <si>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</si>
  <si>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</si>
  <si>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</si>
  <si>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</si>
  <si>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</si>
  <si>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</si>
  <si>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</si>
  <si>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</si>
  <si>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</si>
  <si>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</si>
  <si>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</si>
  <si>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</si>
  <si>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</si>
  <si>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</si>
  <si>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</si>
  <si>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</si>
  <si>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</si>
  <si>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</si>
  <si>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</si>
  <si>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</si>
  <si>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</si>
  <si>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</si>
  <si>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</si>
  <si>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</si>
  <si>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</si>
  <si>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</si>
  <si>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</si>
  <si>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</si>
  <si>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</si>
  <si>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</si>
  <si>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</si>
  <si>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</si>
  <si>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</si>
  <si>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</si>
  <si>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</si>
  <si>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</si>
  <si>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</si>
  <si>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</si>
  <si>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</si>
  <si>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</si>
  <si>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</si>
  <si>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</si>
  <si>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</si>
  <si>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</si>
  <si>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</si>
  <si>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</si>
  <si>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</si>
  <si>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</si>
  <si>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</si>
  <si>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</si>
  <si>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</si>
  <si>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</si>
  <si>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</si>
  <si>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</si>
  <si>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</si>
  <si>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</si>
  <si>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</si>
  <si>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</si>
  <si>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</si>
  <si>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</si>
  <si>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</si>
  <si>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</si>
  <si>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</si>
  <si>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</si>
  <si>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</si>
  <si>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</si>
  <si>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</si>
  <si>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</si>
  <si>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</si>
  <si>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</si>
  <si>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</si>
  <si>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</si>
  <si>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</si>
  <si>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</si>
  <si>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</si>
  <si>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</si>
  <si>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</si>
  <si>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</si>
  <si>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</si>
  <si>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</si>
  <si>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</si>
  <si>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</si>
  <si>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</si>
  <si>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</si>
  <si>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</si>
  <si>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</si>
  <si>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</si>
  <si>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</si>
  <si>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</si>
  <si>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</si>
  <si>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</si>
  <si>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</si>
  <si>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</si>
  <si>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</si>
  <si>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</si>
  <si>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</si>
  <si>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</si>
  <si>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</si>
  <si>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</si>
  <si>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</si>
  <si>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</si>
  <si>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</si>
  <si>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</si>
  <si>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</si>
  <si>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</si>
  <si>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</si>
  <si>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</si>
  <si>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</si>
  <si>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</si>
  <si>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</si>
  <si>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</si>
  <si>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</si>
  <si>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</si>
  <si>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</si>
  <si>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</si>
  <si>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</si>
  <si>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</si>
  <si>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</si>
  <si>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</si>
  <si>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</si>
  <si>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</si>
  <si>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</si>
  <si>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</si>
  <si>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</si>
  <si>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</si>
  <si>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</si>
  <si>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</si>
  <si>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</si>
  <si>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</si>
  <si>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</si>
  <si>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</si>
  <si>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</si>
  <si>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</si>
  <si>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</si>
  <si>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</si>
  <si>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</si>
  <si>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</si>
  <si>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</si>
  <si>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</si>
  <si>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</si>
  <si>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</si>
  <si>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</si>
  <si>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</si>
  <si>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</si>
  <si>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</si>
  <si>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</si>
  <si>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</si>
  <si>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</si>
  <si>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</si>
  <si>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</si>
  <si>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</si>
  <si>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</si>
  <si>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</si>
  <si>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</si>
  <si>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</si>
  <si>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</si>
  <si>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</si>
  <si>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</si>
  <si>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</si>
  <si>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</si>
  <si>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</si>
  <si>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</si>
  <si>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</si>
  <si>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</si>
  <si>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</si>
  <si>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</si>
  <si>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</si>
  <si>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</si>
  <si>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</si>
  <si>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</si>
  <si>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</si>
  <si>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</si>
  <si>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</si>
  <si>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</si>
  <si>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</si>
  <si>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</si>
  <si>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</si>
  <si>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</si>
  <si>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</si>
  <si>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</si>
  <si>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</si>
  <si>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</si>
  <si>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</si>
  <si>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</si>
  <si>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</si>
  <si>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</si>
  <si>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</si>
  <si>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</si>
  <si>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</si>
  <si>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</si>
  <si>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</si>
  <si>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</si>
  <si>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</si>
  <si>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</si>
  <si>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</si>
  <si>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</si>
  <si>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</si>
  <si>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</si>
  <si>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</si>
  <si>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</si>
  <si>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</si>
  <si>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</si>
  <si>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</si>
  <si>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</si>
  <si>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</si>
  <si>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</si>
  <si>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</si>
  <si>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</si>
  <si>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</si>
  <si>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</si>
  <si>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</si>
  <si>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</si>
  <si>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</si>
  <si>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</si>
  <si>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</si>
  <si>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</si>
  <si>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</si>
  <si>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</si>
  <si>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</si>
  <si>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</si>
  <si>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</si>
  <si>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</si>
  <si>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</si>
  <si>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</si>
  <si>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</si>
  <si>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</si>
  <si>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</si>
  <si>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</si>
  <si>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</si>
  <si>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</si>
  <si>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</si>
  <si>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</si>
  <si>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</si>
  <si>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</si>
  <si>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</si>
  <si>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</si>
  <si>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</si>
  <si>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</si>
  <si>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</si>
  <si>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</si>
  <si>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</si>
  <si>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</si>
  <si>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</si>
  <si>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</si>
  <si>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</si>
  <si>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</si>
  <si>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</si>
  <si>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</si>
  <si>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</si>
  <si>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</si>
  <si>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</si>
  <si>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</si>
  <si>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</si>
  <si>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</si>
  <si>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</si>
  <si>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</si>
  <si>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</si>
  <si>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</si>
  <si>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</si>
  <si>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</si>
  <si>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</si>
  <si>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</si>
  <si>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</si>
  <si>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</si>
  <si>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</si>
  <si>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</si>
  <si>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</si>
  <si>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</si>
  <si>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</si>
  <si>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</si>
  <si>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</si>
  <si>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</si>
  <si>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</si>
  <si>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</si>
  <si>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</si>
  <si>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</si>
  <si>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</si>
  <si>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</si>
  <si>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</si>
  <si>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</si>
  <si>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</si>
  <si>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</si>
  <si>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</si>
  <si>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</si>
  <si>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</si>
  <si>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</si>
  <si>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</si>
  <si>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</si>
  <si>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</si>
  <si>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</si>
  <si>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</si>
  <si>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</si>
  <si>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</si>
  <si>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</si>
  <si>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</si>
  <si>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</si>
  <si>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</si>
  <si>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</si>
  <si>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</si>
  <si>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</si>
  <si>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</si>
  <si>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</si>
  <si>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</si>
  <si>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</si>
  <si>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</si>
  <si>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</si>
  <si>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</si>
  <si>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</si>
  <si>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</si>
  <si>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</si>
  <si>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</si>
  <si>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</si>
  <si>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</si>
  <si>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</si>
  <si>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</si>
  <si>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</si>
  <si>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</si>
  <si>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</si>
  <si>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</si>
  <si>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</si>
  <si>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</si>
  <si>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</si>
  <si>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</si>
  <si>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</si>
  <si>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</si>
  <si>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</si>
  <si>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</si>
  <si>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</si>
  <si>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</si>
  <si>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</si>
  <si>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</si>
  <si>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</si>
  <si>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</si>
  <si>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</si>
  <si>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</si>
  <si>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</si>
  <si>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</si>
  <si>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</si>
  <si>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</si>
  <si>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</si>
  <si>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</si>
  <si>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</si>
  <si>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</si>
  <si>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</si>
  <si>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</si>
  <si>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</si>
  <si>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</si>
  <si>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</si>
  <si>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</si>
  <si>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</si>
  <si>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</si>
  <si>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</si>
  <si>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</si>
  <si>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</si>
  <si>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</si>
  <si>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</si>
  <si>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</si>
  <si>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</si>
  <si>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</si>
  <si>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</si>
  <si>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</si>
  <si>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</si>
  <si>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</si>
  <si>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</si>
  <si>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</si>
  <si>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</si>
  <si>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</si>
  <si>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</si>
  <si>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</si>
  <si>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</si>
  <si>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</si>
  <si>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</si>
  <si>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</si>
  <si>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</si>
  <si>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</si>
  <si>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</si>
  <si>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</si>
  <si>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</si>
  <si>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</si>
  <si>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</si>
  <si>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</si>
  <si>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</si>
  <si>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</si>
  <si>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</si>
  <si>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</si>
  <si>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</si>
  <si>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</si>
  <si>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</si>
  <si>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</si>
  <si>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</si>
  <si>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</si>
  <si>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</si>
  <si>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</si>
  <si>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</si>
  <si>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</si>
  <si>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</si>
  <si>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</si>
  <si>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</si>
  <si>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</si>
  <si>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</si>
  <si>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</si>
  <si>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</si>
  <si>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</si>
  <si>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</si>
  <si>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</si>
  <si>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</si>
  <si>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</si>
  <si>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</si>
  <si>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</si>
  <si>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</si>
  <si>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</si>
  <si>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</si>
  <si>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</si>
  <si>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</si>
  <si>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</si>
  <si>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</si>
  <si>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</si>
  <si>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</si>
  <si>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</si>
  <si>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</si>
  <si>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</si>
  <si>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</si>
  <si>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</si>
  <si>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</si>
  <si>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</si>
  <si>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</si>
  <si>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</si>
  <si>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</si>
  <si>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</si>
  <si>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</si>
  <si>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</si>
  <si>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</si>
  <si>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</si>
  <si>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</si>
  <si>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</si>
  <si>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</si>
  <si>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</si>
  <si>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</si>
  <si>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</si>
  <si>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</si>
  <si>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</si>
  <si>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</si>
  <si>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</si>
  <si>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</si>
  <si>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</si>
  <si>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</si>
  <si>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</si>
  <si>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</si>
  <si>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</si>
  <si>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</si>
  <si>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</si>
  <si>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</si>
  <si>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</si>
  <si>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</si>
  <si>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</si>
  <si>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</si>
  <si>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</si>
  <si>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</si>
  <si>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</si>
  <si>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</si>
  <si>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</si>
  <si>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</si>
  <si>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</si>
  <si>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</si>
  <si>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</si>
  <si>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</si>
  <si>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</si>
  <si>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</si>
  <si>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</si>
  <si>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</si>
  <si>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</si>
  <si>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</si>
  <si>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</si>
  <si>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</si>
  <si>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</si>
  <si>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</si>
  <si>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</si>
  <si>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</si>
  <si>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</si>
  <si>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</si>
  <si>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</si>
  <si>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</si>
  <si>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</si>
  <si>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</si>
  <si>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</si>
  <si>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</si>
  <si>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</si>
  <si>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</si>
  <si>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</si>
  <si>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</si>
  <si>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</si>
  <si>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</si>
  <si>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</si>
  <si>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</si>
  <si>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</si>
  <si>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</si>
  <si>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</si>
  <si>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</si>
  <si>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</si>
  <si>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</si>
  <si>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</si>
  <si>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</si>
  <si>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</si>
  <si>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</si>
  <si>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</si>
  <si>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</si>
  <si>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</si>
  <si>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</si>
  <si>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</si>
  <si>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</si>
  <si>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</si>
  <si>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</si>
  <si>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</si>
  <si>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</si>
  <si>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</si>
  <si>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</si>
  <si>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</si>
  <si>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</si>
  <si>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</si>
  <si>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</si>
  <si>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</si>
  <si>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</si>
  <si>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</si>
  <si>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</si>
  <si>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</si>
  <si>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</si>
  <si>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</si>
  <si>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</si>
  <si>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</si>
  <si>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</si>
  <si>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</si>
  <si>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</si>
  <si>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</si>
  <si>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</si>
  <si>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</si>
  <si>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</si>
  <si>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</si>
  <si>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</si>
  <si>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</si>
  <si>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</si>
  <si>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</si>
  <si>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</si>
  <si>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</si>
  <si>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</si>
  <si>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</si>
  <si>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</si>
  <si>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</si>
  <si>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</si>
  <si>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</si>
  <si>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</si>
  <si>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</si>
  <si>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</si>
  <si>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</si>
  <si>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</si>
  <si>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</si>
  <si>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</si>
  <si>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</si>
  <si>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</si>
  <si>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</si>
  <si>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</si>
  <si>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</si>
  <si>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</si>
  <si>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</si>
  <si>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</si>
  <si>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</si>
  <si>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</si>
  <si>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</si>
  <si>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</si>
  <si>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</si>
  <si>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</si>
  <si>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</si>
  <si>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</si>
  <si>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</si>
  <si>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</si>
  <si>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</si>
  <si>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</si>
  <si>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</si>
  <si>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</si>
  <si>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</si>
  <si>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</si>
  <si>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</si>
  <si>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</si>
  <si>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</si>
  <si>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</si>
  <si>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</si>
  <si>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</si>
  <si>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</si>
  <si>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</si>
  <si>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</si>
  <si>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</si>
  <si>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</si>
  <si>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</si>
  <si>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</si>
  <si>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</si>
  <si>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</si>
  <si>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</si>
  <si>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</si>
  <si>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</si>
  <si>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</si>
  <si>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</si>
  <si>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</si>
  <si>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</si>
  <si>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</si>
  <si>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</si>
  <si>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</si>
  <si>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</si>
  <si>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</si>
  <si>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</si>
  <si>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</si>
  <si>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</si>
  <si>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</si>
  <si>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</si>
  <si>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</si>
  <si>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</si>
  <si>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</si>
  <si>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</si>
  <si>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</si>
  <si>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</si>
  <si>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</si>
  <si>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</si>
  <si>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</si>
  <si>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</si>
  <si>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</si>
  <si>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</si>
  <si>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</si>
  <si>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</si>
  <si>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</si>
  <si>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</si>
  <si>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</si>
  <si>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</si>
  <si>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</si>
  <si>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</si>
  <si>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</si>
  <si>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</si>
  <si>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</si>
  <si>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</si>
  <si>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</si>
  <si>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</si>
  <si>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</si>
  <si>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</si>
  <si>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</si>
  <si>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</si>
  <si>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</si>
  <si>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</si>
  <si>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</si>
  <si>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</si>
  <si>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</si>
  <si>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</si>
  <si>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</si>
  <si>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</si>
  <si>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</si>
  <si>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</si>
  <si>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</si>
  <si>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</si>
  <si>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</si>
  <si>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</si>
  <si>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</si>
  <si>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</si>
  <si>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</si>
  <si>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</si>
  <si>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</si>
  <si>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</si>
  <si>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</si>
  <si>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</si>
  <si>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</si>
  <si>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</si>
  <si>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</si>
  <si>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</si>
  <si>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</si>
  <si>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</si>
  <si>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</si>
  <si>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</si>
  <si>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</si>
  <si>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</si>
  <si>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</si>
  <si>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</si>
  <si>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</si>
  <si>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</si>
  <si>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</si>
  <si>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</si>
  <si>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</si>
  <si>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</si>
  <si>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</si>
  <si>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</si>
  <si>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</si>
  <si>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</si>
  <si>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</si>
  <si>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</si>
  <si>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</si>
  <si>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</si>
  <si>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</si>
  <si>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</si>
  <si>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</si>
  <si>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</si>
  <si>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</si>
  <si>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</si>
  <si>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</si>
  <si>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</si>
  <si>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</si>
  <si>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</si>
  <si>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</si>
  <si>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</si>
  <si>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</si>
  <si>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</si>
  <si>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</si>
  <si>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</si>
  <si>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</si>
  <si>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</si>
  <si>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</si>
  <si>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</si>
  <si>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</si>
  <si>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</si>
  <si>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</si>
  <si>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</si>
  <si>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</si>
  <si>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</si>
  <si>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</si>
  <si>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</si>
  <si>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</si>
  <si>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</si>
  <si>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</si>
  <si>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</si>
  <si>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</si>
  <si>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</si>
  <si>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</si>
  <si>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</si>
  <si>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</si>
  <si>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</si>
  <si>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</si>
  <si>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</si>
  <si>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</si>
  <si>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</si>
  <si>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</si>
  <si>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</si>
  <si>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</si>
  <si>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</si>
  <si>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</si>
  <si>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</si>
  <si>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</si>
  <si>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</si>
  <si>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</si>
  <si>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</si>
  <si>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</si>
  <si>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</si>
  <si>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</si>
  <si>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</si>
  <si>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</si>
  <si>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</si>
  <si>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</si>
  <si>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</si>
  <si>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</si>
  <si>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</si>
  <si>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</si>
  <si>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</si>
  <si>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</si>
  <si>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</si>
  <si>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</si>
  <si>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</si>
  <si>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</si>
  <si>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</si>
  <si>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</si>
  <si>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</si>
  <si>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</si>
  <si>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</si>
  <si>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</si>
  <si>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</si>
  <si>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</si>
  <si>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</si>
  <si>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</si>
  <si>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</si>
  <si>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</si>
  <si>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</si>
  <si>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</si>
  <si>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</si>
  <si>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</si>
  <si>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</si>
  <si>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</si>
  <si>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</si>
  <si>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</si>
  <si>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</si>
  <si>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</si>
  <si>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</si>
  <si>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</si>
  <si>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</si>
  <si>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</si>
  <si>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</si>
  <si>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</si>
  <si>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</si>
  <si>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</si>
  <si>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</si>
  <si>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</si>
  <si>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</si>
  <si>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</si>
  <si>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</si>
  <si>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</si>
  <si>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</si>
  <si>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</si>
  <si>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</si>
  <si>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</si>
  <si>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</si>
  <si>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</si>
  <si>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</si>
  <si>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</si>
  <si>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</si>
  <si>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</si>
  <si>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</si>
  <si>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</si>
  <si>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</si>
  <si>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</si>
  <si>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</si>
  <si>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</si>
  <si>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</si>
  <si>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</si>
  <si>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</si>
  <si>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</si>
  <si>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</si>
  <si>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</si>
  <si>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</si>
  <si>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</si>
  <si>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</si>
  <si>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</si>
  <si>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</si>
  <si>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</si>
  <si>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</si>
  <si>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</si>
  <si>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</si>
  <si>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</si>
  <si>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</si>
  <si>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</si>
  <si>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</si>
  <si>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</si>
  <si>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</si>
  <si>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</si>
  <si>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</si>
  <si>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</si>
  <si>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</si>
  <si>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</si>
  <si>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</si>
  <si>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</si>
  <si>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</si>
  <si>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</si>
  <si>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</si>
  <si>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</si>
  <si>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</si>
  <si>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</si>
  <si>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</si>
  <si>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</si>
  <si>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</si>
  <si>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</si>
  <si>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</si>
  <si>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</si>
  <si>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</si>
  <si>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</si>
  <si>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</si>
  <si>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</si>
  <si>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</si>
  <si>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</si>
  <si>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</si>
  <si>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</si>
  <si>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</si>
  <si>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</si>
  <si>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</si>
  <si>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</si>
  <si>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</si>
  <si>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</si>
  <si>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</si>
  <si>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</si>
  <si>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</si>
  <si>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</si>
  <si>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</si>
  <si>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</si>
  <si>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</si>
  <si>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</si>
  <si>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</si>
  <si>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</si>
  <si>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</si>
  <si>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</si>
  <si>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</si>
  <si>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</si>
  <si>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</si>
  <si>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</si>
  <si>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</si>
  <si>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</si>
  <si>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</si>
  <si>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</si>
  <si>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</si>
  <si>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</si>
  <si>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</si>
  <si>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</si>
  <si>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</si>
  <si>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</si>
  <si>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</si>
  <si>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</si>
  <si>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</si>
  <si>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</si>
  <si>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</si>
  <si>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</si>
  <si>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</si>
  <si>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</si>
  <si>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</si>
  <si>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</si>
  <si>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</si>
  <si>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</si>
  <si>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</si>
  <si>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</si>
  <si>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</si>
  <si>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</si>
  <si>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</si>
  <si>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</si>
  <si>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</si>
  <si>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</si>
  <si>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</si>
  <si>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</si>
  <si>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</si>
  <si>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</si>
  <si>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</si>
  <si>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</si>
  <si>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</si>
  <si>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</si>
  <si>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</si>
  <si>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</si>
  <si>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</si>
  <si>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</si>
  <si>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</si>
  <si>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</si>
  <si>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</si>
  <si>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</si>
  <si>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</si>
  <si>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</si>
  <si>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</si>
  <si>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</si>
  <si>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</si>
  <si>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</si>
  <si>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</si>
  <si>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</si>
  <si>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</si>
  <si>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</si>
  <si>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</si>
  <si>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</si>
  <si>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</si>
  <si>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</si>
  <si>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</si>
  <si>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</si>
  <si>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</si>
  <si>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</si>
  <si>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</si>
  <si>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</si>
  <si>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</si>
  <si>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</si>
  <si>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</si>
  <si>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</si>
  <si>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</si>
  <si>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</si>
  <si>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</si>
  <si>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</si>
  <si>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</si>
  <si>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</si>
  <si>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</si>
  <si>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</si>
  <si>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</si>
  <si>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</si>
  <si>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</si>
  <si>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</si>
  <si>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</si>
  <si>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</si>
  <si>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</si>
  <si>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</si>
  <si>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</si>
  <si>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</si>
  <si>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</si>
  <si>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</si>
  <si>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</si>
  <si>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</si>
  <si>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</si>
  <si>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</si>
  <si>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</si>
  <si>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</si>
  <si>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</si>
  <si>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</si>
  <si>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</si>
  <si>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</si>
  <si>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</si>
  <si>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</si>
  <si>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</si>
  <si>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</si>
  <si>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</si>
  <si>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</si>
  <si>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</si>
  <si>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</si>
  <si>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</si>
  <si>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</si>
  <si>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</si>
  <si>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</si>
  <si>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</si>
  <si>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</si>
  <si>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</si>
  <si>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</si>
  <si>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</si>
  <si>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</si>
  <si>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</si>
  <si>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</si>
  <si>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</si>
  <si>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</si>
  <si>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</si>
  <si>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</si>
  <si>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</si>
  <si>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</si>
  <si>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</si>
  <si>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</si>
  <si>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</si>
  <si>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</si>
  <si>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</si>
  <si>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</si>
  <si>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</si>
  <si>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</si>
  <si>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</si>
  <si>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</si>
  <si>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</si>
  <si>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</si>
  <si>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</si>
  <si>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</si>
  <si>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</si>
  <si>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</si>
  <si>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</si>
  <si>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</si>
  <si>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</si>
  <si>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</si>
  <si>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</si>
  <si>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</si>
  <si>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</si>
  <si>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</si>
  <si>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</si>
  <si>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</si>
  <si>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</si>
  <si>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</si>
  <si>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</si>
  <si>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</si>
  <si>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</si>
  <si>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</si>
  <si>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</si>
  <si>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</si>
  <si>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</si>
  <si>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</si>
  <si>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</si>
  <si>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</si>
  <si>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</si>
  <si>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</si>
  <si>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</si>
  <si>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</si>
  <si>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</si>
  <si>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</si>
  <si>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</si>
  <si>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</si>
  <si>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</si>
  <si>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</si>
  <si>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</si>
  <si>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</si>
  <si>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</si>
  <si>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</si>
  <si>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</si>
  <si>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</si>
  <si>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</si>
  <si>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</si>
  <si>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</si>
  <si>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</si>
  <si>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</si>
  <si>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</si>
  <si>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</si>
  <si>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</si>
  <si>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</si>
  <si>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</si>
  <si>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</si>
  <si>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</si>
  <si>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</si>
  <si>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</si>
  <si>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</si>
  <si>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</si>
  <si>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</si>
  <si>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</si>
  <si>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</si>
  <si>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</si>
  <si>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</si>
  <si>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</si>
  <si>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</si>
  <si>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</si>
  <si>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</si>
  <si>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</si>
  <si>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</si>
  <si>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</si>
  <si>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</si>
  <si>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</si>
  <si>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</si>
  <si>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</si>
  <si>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</si>
  <si>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</si>
  <si>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</si>
  <si>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</si>
  <si>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</si>
  <si>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</si>
  <si>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</si>
  <si>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</si>
  <si>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</si>
  <si>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</si>
  <si>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</si>
  <si>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</si>
  <si>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</si>
  <si>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</si>
  <si>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</si>
  <si>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</si>
  <si>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</si>
  <si>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</si>
  <si>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</si>
  <si>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</si>
  <si>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</si>
  <si>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</si>
  <si>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</si>
  <si>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</si>
  <si>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</si>
  <si>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</si>
  <si>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</si>
  <si>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</si>
  <si>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</si>
  <si>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</si>
  <si>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</si>
  <si>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</si>
  <si>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</si>
  <si>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</si>
  <si>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</si>
  <si>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</si>
  <si>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</si>
  <si>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</si>
  <si>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</si>
  <si>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</si>
  <si>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</si>
  <si>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</si>
  <si>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</si>
  <si>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</si>
  <si>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</si>
  <si>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</si>
  <si>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</si>
  <si>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</si>
  <si>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</si>
  <si>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</si>
  <si>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</si>
  <si>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</si>
  <si>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</si>
  <si>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</si>
  <si>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</si>
  <si>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</si>
  <si>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</si>
  <si>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</si>
  <si>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</si>
  <si>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</si>
  <si>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</si>
  <si>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</si>
  <si>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</si>
  <si>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</si>
  <si>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</si>
  <si>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</si>
  <si>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</si>
  <si>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</si>
  <si>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</si>
  <si>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</si>
  <si>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</si>
  <si>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</si>
  <si>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</si>
  <si>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</si>
  <si>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</si>
  <si>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</si>
  <si>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</si>
  <si>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</si>
  <si>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</si>
  <si>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</si>
  <si>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</si>
  <si>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</si>
  <si>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</si>
  <si>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</si>
  <si>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</si>
  <si>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</si>
  <si>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</si>
  <si>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</si>
  <si>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</si>
  <si>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</si>
  <si>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</si>
  <si>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</si>
  <si>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</si>
  <si>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</si>
  <si>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</si>
  <si>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</si>
  <si>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</si>
  <si>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</si>
  <si>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</si>
  <si>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</si>
  <si>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</si>
  <si>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</si>
  <si>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</si>
  <si>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</si>
  <si>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</si>
  <si>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</si>
  <si>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</si>
  <si>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</si>
  <si>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</si>
  <si>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</si>
  <si>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</si>
  <si>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</si>
  <si>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</si>
  <si>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</si>
  <si>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</si>
  <si>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</si>
  <si>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</si>
  <si>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</si>
  <si>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</si>
  <si>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</si>
  <si>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</si>
  <si>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</si>
  <si>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</si>
  <si>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</si>
  <si>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</si>
  <si>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</si>
  <si>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</si>
  <si>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</si>
  <si>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</si>
  <si>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</si>
  <si>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</si>
  <si>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</si>
  <si>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</si>
  <si>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</si>
  <si>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</si>
  <si>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</si>
  <si>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</si>
  <si>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</si>
  <si>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</si>
  <si>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</si>
  <si>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</si>
  <si>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</si>
  <si>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</si>
  <si>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</si>
  <si>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</si>
  <si>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</si>
  <si>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</si>
  <si>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</si>
  <si>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</si>
  <si>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</si>
  <si>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</si>
  <si>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</si>
  <si>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</si>
  <si>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</si>
  <si>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</si>
  <si>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</si>
  <si>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</si>
  <si>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</si>
  <si>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</si>
  <si>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</si>
  <si>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</si>
  <si>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</si>
  <si>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</si>
  <si>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</si>
  <si>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</si>
  <si>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</si>
  <si>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</si>
  <si>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</si>
  <si>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</si>
  <si>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</si>
  <si>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</si>
  <si>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</si>
  <si>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</si>
  <si>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</si>
  <si>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</si>
  <si>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</si>
  <si>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</si>
  <si>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</si>
  <si>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</si>
  <si>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</si>
  <si>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</si>
  <si>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</si>
  <si>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</si>
  <si>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</si>
  <si>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</si>
  <si>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</si>
  <si>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</si>
  <si>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</si>
  <si>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</si>
  <si>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</si>
  <si>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</si>
  <si>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</si>
  <si>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</si>
  <si>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</si>
  <si>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</si>
  <si>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</si>
  <si>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</si>
  <si>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</si>
  <si>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</si>
  <si>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</si>
  <si>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</si>
  <si>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</si>
  <si>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</si>
  <si>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</si>
  <si>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</si>
  <si>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</si>
  <si>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</si>
  <si>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</si>
  <si>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</si>
  <si>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</si>
  <si>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</si>
  <si>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</si>
  <si>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</si>
  <si>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</si>
  <si>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</si>
  <si>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</si>
  <si>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</si>
  <si>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</si>
  <si>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</si>
  <si>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</si>
  <si>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</si>
  <si>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</si>
  <si>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</si>
  <si>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</si>
  <si>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</si>
  <si>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</si>
  <si>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</si>
  <si>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</si>
  <si>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</si>
  <si>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</si>
  <si>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</si>
  <si>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</si>
  <si>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</si>
  <si>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</si>
  <si>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</si>
  <si>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</si>
  <si>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</si>
  <si>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</si>
  <si>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</si>
  <si>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</si>
  <si>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</si>
  <si>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</si>
  <si>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</si>
  <si>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</si>
  <si>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</si>
  <si>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</si>
  <si>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</si>
  <si>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</si>
  <si>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</si>
  <si>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</si>
  <si>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</si>
  <si>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</si>
  <si>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</si>
  <si>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</si>
  <si>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</si>
  <si>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</si>
  <si>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</si>
  <si>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</si>
  <si>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</si>
  <si>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</si>
  <si>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</si>
  <si>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</si>
  <si>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</si>
  <si>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</si>
  <si>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</si>
  <si>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</si>
  <si>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</si>
  <si>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</si>
  <si>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</si>
  <si>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</si>
  <si>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</si>
  <si>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</si>
  <si>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</si>
  <si>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</si>
  <si>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</si>
  <si>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</si>
  <si>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</si>
  <si>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</si>
  <si>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</si>
  <si>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</si>
  <si>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</si>
  <si>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</si>
  <si>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</si>
  <si>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</si>
  <si>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</si>
  <si>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</si>
  <si>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</si>
  <si>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</si>
  <si>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</si>
  <si>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</si>
  <si>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</si>
  <si>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</si>
  <si>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</si>
  <si>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</si>
  <si>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</si>
  <si>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</si>
  <si>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</si>
  <si>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</si>
  <si>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</si>
  <si>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</si>
  <si>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</si>
  <si>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</si>
  <si>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</si>
  <si>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</si>
  <si>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</si>
  <si>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</si>
  <si>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</si>
  <si>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</si>
  <si>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</si>
  <si>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</si>
  <si>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</si>
  <si>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</si>
  <si>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</si>
  <si>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</si>
  <si>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</si>
  <si>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</si>
  <si>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</si>
  <si>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</si>
  <si>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</si>
  <si>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</si>
  <si>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</si>
  <si>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</si>
  <si>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</si>
  <si>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</si>
  <si>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</si>
  <si>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</si>
  <si>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</si>
  <si>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</si>
  <si>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</si>
  <si>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</si>
  <si>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</si>
  <si>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</si>
  <si>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</si>
  <si>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</si>
  <si>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</si>
  <si>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</si>
  <si>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</si>
  <si>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</si>
  <si>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</si>
  <si>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</si>
  <si>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</si>
  <si>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</si>
  <si>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</si>
  <si>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</si>
  <si>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</si>
  <si>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</si>
  <si>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</si>
  <si>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</si>
  <si>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</si>
  <si>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</si>
  <si>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</si>
  <si>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</si>
  <si>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</si>
  <si>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</si>
  <si>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</si>
  <si>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</si>
  <si>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</si>
  <si>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</si>
  <si>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</si>
  <si>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</si>
  <si>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</si>
  <si>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</si>
  <si>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</si>
  <si>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</si>
  <si>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</si>
  <si>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</si>
  <si>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</si>
  <si>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</si>
  <si>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</si>
  <si>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</si>
  <si>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</si>
  <si>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</si>
  <si>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</si>
  <si>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</si>
  <si>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</si>
  <si>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</si>
  <si>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</si>
  <si>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</si>
  <si>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</si>
  <si>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</si>
  <si>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</si>
  <si>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</si>
  <si>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</si>
  <si>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</si>
  <si>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</si>
  <si>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</si>
  <si>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</si>
  <si>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</si>
  <si>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</si>
  <si>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</si>
  <si>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</si>
  <si>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</si>
  <si>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</si>
  <si>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</si>
  <si>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</si>
  <si>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</si>
  <si>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</si>
  <si>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</si>
  <si>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</si>
  <si>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</si>
  <si>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</si>
  <si>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</si>
  <si>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</si>
  <si>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</si>
  <si>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</si>
  <si>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</si>
  <si>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</si>
  <si>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</si>
  <si>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</si>
  <si>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</si>
  <si>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</si>
  <si>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</si>
  <si>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</si>
  <si>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</si>
  <si>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</si>
  <si>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</si>
  <si>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</si>
  <si>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</si>
  <si>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</si>
  <si>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</si>
  <si>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</si>
  <si>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</si>
  <si>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</si>
  <si>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</si>
  <si>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</si>
  <si>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</si>
  <si>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</si>
  <si>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</si>
  <si>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</si>
  <si>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</si>
  <si>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</si>
  <si>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</si>
  <si>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</si>
  <si>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</si>
  <si>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</si>
  <si>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</si>
  <si>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</si>
  <si>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</si>
  <si>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</si>
  <si>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</si>
  <si>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</si>
  <si>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</si>
  <si>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</si>
  <si>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</si>
  <si>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</si>
  <si>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</si>
  <si>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</si>
  <si>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</si>
  <si>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</si>
  <si>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</si>
  <si>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</si>
  <si>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</si>
  <si>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</si>
  <si>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</si>
  <si>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</si>
  <si>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</si>
  <si>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</si>
  <si>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</si>
  <si>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</si>
  <si>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</si>
  <si>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</si>
  <si>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</si>
  <si>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</si>
  <si>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</si>
  <si>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</si>
  <si>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</si>
  <si>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</si>
  <si>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</si>
  <si>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</si>
  <si>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</si>
  <si>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</si>
  <si>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</si>
  <si>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</si>
  <si>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</si>
  <si>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</si>
  <si>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</si>
  <si>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</si>
  <si>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</si>
  <si>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</si>
  <si>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</si>
  <si>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</si>
  <si>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</si>
  <si>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</si>
  <si>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</si>
  <si>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</si>
  <si>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</si>
  <si>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</si>
  <si>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</si>
  <si>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</si>
  <si>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</si>
  <si>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</si>
  <si>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</si>
  <si>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</si>
  <si>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</si>
  <si>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</si>
  <si>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</si>
  <si>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</si>
  <si>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</si>
  <si>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</si>
  <si>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</si>
  <si>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</si>
  <si>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</si>
  <si>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</si>
  <si>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</si>
  <si>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</si>
  <si>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</si>
  <si>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</si>
  <si>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</si>
  <si>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</si>
  <si>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</si>
  <si>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</si>
  <si>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</si>
  <si>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</si>
  <si>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</si>
  <si>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</si>
  <si>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</si>
  <si>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</si>
  <si>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</si>
  <si>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</si>
  <si>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</si>
  <si>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</si>
  <si>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</si>
  <si>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</si>
  <si>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</si>
  <si>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</si>
  <si>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</si>
  <si>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</si>
  <si>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</si>
  <si>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</si>
  <si>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</si>
  <si>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</si>
  <si>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</si>
  <si>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</si>
  <si>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</si>
  <si>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</si>
  <si>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</si>
  <si>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</si>
  <si>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</si>
  <si>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</si>
  <si>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</si>
  <si>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</si>
  <si>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</si>
  <si>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</si>
  <si>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</si>
  <si>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</si>
  <si>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</si>
  <si>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</si>
  <si>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</si>
  <si>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</si>
  <si>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</si>
  <si>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</si>
  <si>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</si>
  <si>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</si>
  <si>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</si>
  <si>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</si>
  <si>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</si>
  <si>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</si>
  <si>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</si>
  <si>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</si>
  <si>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</si>
  <si>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</si>
  <si>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</si>
  <si>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</si>
  <si>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</si>
  <si>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</si>
  <si>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</si>
  <si>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</si>
  <si>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</si>
  <si>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</si>
  <si>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</si>
  <si>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</si>
  <si>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</si>
  <si>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</si>
  <si>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</si>
  <si>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</si>
  <si>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</si>
  <si>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</si>
  <si>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</si>
  <si>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</si>
  <si>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</si>
  <si>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</si>
  <si>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</si>
  <si>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</si>
  <si>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</si>
  <si>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</si>
  <si>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</si>
  <si>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</si>
  <si>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</si>
  <si>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</si>
  <si>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</si>
  <si>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</si>
  <si>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</si>
  <si>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</si>
  <si>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</si>
  <si>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</si>
  <si>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</si>
  <si>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</si>
  <si>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</si>
  <si>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</si>
  <si>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</si>
  <si>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</si>
  <si>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</si>
  <si>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</si>
  <si>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</si>
  <si>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</si>
  <si>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</si>
  <si>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</si>
  <si>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</si>
  <si>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</si>
  <si>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</si>
  <si>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</si>
  <si>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</si>
  <si>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</si>
  <si>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</si>
  <si>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</si>
  <si>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</si>
  <si>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</si>
  <si>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</si>
  <si>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</si>
  <si>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</si>
  <si>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</si>
  <si>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</si>
  <si>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</si>
  <si>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</si>
  <si>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</si>
  <si>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</si>
  <si>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</si>
  <si>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</si>
  <si>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</si>
  <si>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</si>
  <si>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</si>
  <si>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</si>
  <si>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</si>
  <si>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</si>
  <si>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</si>
  <si>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</si>
  <si>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</si>
  <si>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</si>
  <si>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</si>
  <si>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</si>
  <si>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</si>
  <si>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</si>
  <si>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</si>
  <si>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</si>
  <si>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</si>
  <si>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</si>
  <si>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</si>
  <si>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</si>
  <si>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</si>
  <si>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</si>
  <si>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</si>
  <si>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</si>
  <si>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</si>
  <si>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</si>
  <si>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</si>
  <si>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</si>
  <si>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</si>
  <si>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</si>
  <si>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</si>
  <si>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</si>
  <si>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</si>
  <si>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</si>
  <si>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</si>
  <si>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</si>
  <si>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</si>
  <si>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</si>
  <si>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</si>
  <si>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</si>
  <si>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</si>
  <si>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</si>
  <si>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</si>
  <si>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</si>
  <si>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</si>
  <si>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</si>
  <si>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</si>
  <si>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</si>
  <si>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</si>
  <si>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</si>
  <si>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</si>
  <si>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</si>
  <si>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</si>
  <si>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</si>
  <si>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</si>
  <si>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</si>
  <si>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</si>
  <si>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</si>
  <si>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</si>
  <si>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</si>
  <si>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</si>
  <si>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</si>
  <si>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</si>
  <si>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</si>
  <si>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</si>
  <si>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</si>
  <si>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</si>
  <si>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</si>
  <si>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</si>
  <si>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</si>
  <si>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</si>
  <si>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</si>
  <si>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</si>
  <si>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</si>
  <si>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</si>
  <si>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</si>
  <si>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</si>
  <si>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</si>
  <si>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</si>
  <si>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</si>
  <si>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</si>
  <si>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</si>
  <si>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</si>
  <si>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</si>
  <si>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</si>
  <si>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</si>
  <si>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</si>
  <si>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</si>
  <si>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</si>
  <si>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</si>
  <si>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</si>
  <si>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</si>
  <si>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</si>
  <si>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</si>
  <si>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</si>
  <si>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</si>
  <si>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</si>
  <si>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</si>
  <si>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</si>
  <si>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</si>
  <si>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</si>
  <si>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</si>
  <si>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</si>
  <si>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</si>
  <si>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</si>
  <si>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</si>
  <si>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</si>
  <si>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</si>
  <si>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</si>
  <si>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</si>
  <si>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</si>
  <si>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</si>
  <si>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</si>
  <si>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</si>
  <si>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</si>
  <si>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</si>
  <si>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</si>
  <si>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</si>
  <si>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</si>
  <si>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</si>
  <si>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</si>
  <si>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</si>
  <si>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</si>
  <si>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</si>
  <si>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</si>
  <si>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</si>
  <si>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</si>
  <si>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</si>
  <si>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</si>
  <si>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</si>
  <si>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</si>
  <si>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</si>
  <si>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</si>
  <si>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</si>
  <si>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</si>
  <si>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</si>
  <si>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</si>
  <si>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</si>
  <si>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</si>
  <si>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</si>
  <si>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</si>
  <si>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</si>
  <si>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</si>
  <si>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</si>
  <si>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</si>
  <si>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</si>
  <si>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</si>
  <si>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</si>
  <si>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</si>
  <si>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</si>
  <si>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</si>
  <si>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</si>
  <si>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</si>
  <si>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</si>
  <si>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</si>
  <si>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</si>
  <si>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</si>
  <si>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</si>
  <si>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</si>
  <si>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</si>
  <si>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</si>
  <si>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</si>
  <si>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</si>
  <si>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</si>
  <si>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</si>
  <si>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</si>
  <si>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</si>
  <si>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</si>
  <si>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</si>
  <si>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</si>
  <si>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</si>
  <si>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</si>
  <si>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</si>
  <si>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</si>
  <si>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</si>
  <si>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</si>
  <si>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</si>
  <si>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</si>
  <si>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</si>
  <si>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</si>
  <si>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</si>
  <si>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</si>
  <si>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</si>
  <si>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</si>
  <si>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</si>
  <si>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</si>
  <si>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</si>
  <si>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</si>
  <si>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</si>
  <si>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</si>
  <si>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</si>
  <si>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</si>
  <si>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</si>
  <si>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</si>
  <si>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</si>
  <si>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</si>
  <si>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</si>
  <si>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</si>
  <si>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</si>
  <si>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</si>
  <si>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</si>
  <si>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</si>
  <si>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</si>
  <si>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</si>
  <si>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</si>
  <si>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</si>
  <si>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</si>
  <si>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</si>
  <si>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</si>
  <si>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</si>
  <si>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</si>
  <si>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</si>
  <si>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</si>
  <si>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</si>
  <si>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</si>
  <si>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</si>
  <si>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</si>
  <si>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</si>
  <si>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</si>
  <si>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</si>
  <si>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</si>
  <si>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</si>
  <si>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</si>
  <si>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</si>
  <si>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</si>
  <si>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</si>
  <si>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</si>
  <si>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</si>
  <si>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</si>
  <si>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</si>
  <si>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</si>
  <si>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</si>
  <si>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</si>
  <si>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</si>
  <si>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</si>
  <si>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</si>
  <si>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</si>
  <si>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</si>
  <si>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</si>
  <si>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</si>
  <si>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</si>
  <si>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</si>
  <si>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</si>
  <si>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</si>
  <si>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</si>
  <si>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</si>
  <si>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</si>
  <si>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</si>
  <si>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</si>
  <si>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</si>
  <si>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</si>
  <si>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</si>
  <si>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</si>
  <si>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</si>
  <si>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</si>
  <si>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</si>
  <si>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</si>
  <si>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</si>
  <si>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</si>
  <si>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</si>
  <si>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</si>
  <si>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</si>
  <si>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</si>
  <si>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</si>
  <si>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</si>
  <si>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</si>
  <si>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</si>
  <si>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</si>
  <si>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</si>
  <si>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</si>
  <si>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</si>
  <si>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</si>
  <si>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</si>
  <si>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</si>
  <si>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</si>
  <si>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</si>
  <si>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</si>
  <si>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</si>
  <si>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</si>
  <si>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</si>
  <si>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</si>
  <si>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</si>
  <si>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</si>
  <si>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</si>
  <si>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</si>
  <si>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</si>
  <si>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</si>
  <si>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</si>
  <si>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</si>
  <si>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</si>
  <si>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</si>
  <si>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</si>
  <si>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</si>
  <si>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</si>
  <si>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</si>
  <si>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</si>
  <si>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</si>
  <si>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</si>
  <si>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</si>
  <si>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</si>
  <si>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</si>
  <si>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</si>
  <si>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</si>
  <si>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</si>
  <si>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</si>
  <si>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</si>
  <si>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</si>
  <si>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</si>
  <si>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</si>
  <si>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</si>
  <si>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</si>
  <si>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</si>
  <si>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</si>
  <si>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</si>
  <si>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</si>
  <si>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</si>
  <si>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</si>
  <si>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</si>
  <si>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</si>
  <si>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</si>
  <si>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</si>
  <si>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</si>
  <si>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</si>
  <si>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</si>
  <si>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</si>
  <si>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</si>
  <si>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</si>
  <si>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</si>
  <si>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</si>
  <si>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</si>
  <si>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</si>
  <si>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</si>
  <si>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</si>
  <si>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</si>
  <si>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</si>
  <si>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</si>
  <si>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</si>
  <si>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</si>
  <si>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</si>
  <si>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</si>
  <si>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</si>
  <si>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</si>
  <si>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</si>
  <si>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</si>
  <si>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</si>
  <si>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</si>
  <si>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</si>
  <si>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</si>
  <si>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</si>
  <si>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</si>
  <si>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</si>
  <si>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</si>
  <si>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</si>
  <si>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</si>
  <si>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</si>
  <si>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</si>
  <si>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</si>
  <si>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</si>
  <si>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</si>
  <si>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</si>
  <si>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</si>
  <si>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</si>
  <si>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</si>
  <si>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</si>
  <si>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</si>
  <si>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</si>
  <si>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</si>
  <si>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</si>
  <si>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</si>
  <si>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</si>
  <si>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</si>
  <si>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</si>
  <si>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</si>
  <si>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</si>
  <si>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</si>
  <si>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</si>
  <si>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</si>
  <si>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</si>
  <si>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</si>
  <si>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</si>
  <si>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</si>
  <si>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</si>
  <si>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</si>
  <si>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</si>
  <si>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</si>
  <si>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</si>
  <si>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</si>
  <si>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</si>
  <si>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</si>
  <si>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</si>
  <si>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</si>
  <si>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</si>
  <si>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</si>
  <si>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</si>
  <si>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</si>
  <si>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</si>
  <si>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</si>
  <si>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</si>
  <si>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</si>
  <si>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</si>
  <si>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</si>
  <si>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</si>
  <si>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</si>
  <si>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</si>
  <si>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</si>
  <si>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</si>
  <si>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</si>
  <si>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</si>
  <si>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</si>
  <si>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</si>
  <si>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</si>
  <si>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</si>
  <si>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</si>
  <si>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</si>
  <si>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</si>
  <si>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</si>
  <si>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</si>
  <si>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</si>
  <si>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</si>
  <si>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</si>
  <si>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</si>
  <si>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</si>
  <si>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</si>
  <si>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</si>
  <si>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</si>
  <si>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</si>
  <si>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</si>
  <si>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</si>
  <si>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</si>
  <si>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</si>
  <si>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</si>
  <si>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</si>
  <si>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</si>
  <si>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</si>
  <si>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</si>
  <si>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</si>
  <si>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</si>
  <si>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</si>
  <si>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</si>
  <si>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</si>
  <si>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</si>
  <si>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</si>
  <si>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</si>
  <si>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</si>
  <si>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</si>
  <si>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</si>
  <si>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</si>
  <si>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</si>
  <si>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</si>
  <si>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</si>
  <si>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</si>
  <si>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</si>
  <si>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</si>
  <si>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</si>
  <si>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</si>
  <si>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</si>
  <si>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</si>
  <si>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</si>
  <si>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</si>
  <si>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</si>
  <si>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</si>
  <si>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</si>
  <si>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</si>
  <si>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</si>
  <si>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</si>
  <si>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</si>
  <si>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</si>
  <si>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</si>
  <si>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</si>
  <si>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</si>
  <si>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</si>
  <si>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</si>
  <si>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</si>
  <si>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</si>
  <si>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</si>
  <si>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</si>
  <si>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</si>
  <si>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</si>
  <si>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</si>
  <si>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</si>
  <si>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</si>
  <si>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</si>
  <si>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</si>
  <si>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</si>
  <si>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</si>
  <si>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</si>
  <si>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</si>
  <si>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</si>
  <si>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</si>
  <si>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</si>
  <si>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</si>
  <si>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</si>
  <si>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</si>
  <si>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</si>
  <si>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</si>
  <si>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</si>
  <si>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</si>
  <si>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</si>
  <si>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</si>
  <si>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</si>
  <si>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</si>
  <si>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</si>
  <si>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</si>
  <si>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</si>
  <si>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</si>
  <si>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</si>
  <si>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</si>
  <si>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</si>
  <si>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</si>
  <si>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</si>
  <si>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</si>
  <si>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</si>
  <si>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</si>
  <si>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</si>
  <si>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</si>
  <si>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</si>
  <si>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</si>
  <si>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</si>
  <si>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</si>
  <si>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</si>
  <si>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</si>
  <si>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</si>
  <si>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</si>
  <si>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</si>
  <si>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</si>
  <si>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</si>
  <si>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</si>
  <si>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</si>
  <si>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</si>
  <si>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</si>
  <si>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</si>
  <si>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</si>
  <si>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</si>
  <si>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</si>
  <si>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</si>
  <si>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</si>
  <si>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</si>
  <si>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</si>
  <si>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</si>
  <si>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</si>
  <si>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</si>
  <si>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</si>
  <si>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</si>
  <si>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</si>
  <si>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</si>
  <si>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</si>
  <si>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</si>
  <si>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</si>
  <si>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</si>
  <si>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</si>
  <si>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</si>
  <si>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</si>
  <si>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</si>
  <si>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</si>
  <si>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</si>
  <si>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</si>
  <si>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</si>
  <si>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</si>
  <si>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</si>
  <si>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</si>
  <si>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</si>
  <si>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</si>
  <si>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</si>
  <si>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</si>
  <si>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</si>
  <si>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</si>
  <si>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</si>
  <si>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</si>
  <si>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</si>
  <si>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</si>
  <si>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</si>
  <si>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</si>
  <si>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</si>
  <si>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</si>
  <si>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</si>
  <si>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</si>
  <si>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</si>
  <si>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</si>
  <si>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</si>
  <si>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</si>
  <si>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</si>
  <si>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</si>
  <si>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</si>
  <si>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</si>
  <si>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</si>
  <si>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</si>
  <si>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</si>
  <si>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</si>
  <si>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</si>
  <si>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</si>
  <si>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</si>
  <si>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</si>
  <si>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</si>
  <si>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</si>
  <si>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</si>
  <si>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</si>
  <si>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</si>
  <si>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</si>
  <si>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</si>
  <si>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</si>
  <si>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</si>
  <si>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</si>
  <si>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</si>
  <si>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</si>
  <si>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</si>
  <si>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</si>
  <si>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</si>
  <si>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</si>
  <si>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</si>
  <si>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</si>
  <si>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</si>
  <si>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</si>
  <si>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</si>
  <si>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</si>
  <si>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</si>
  <si>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</si>
  <si>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</si>
  <si>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</si>
  <si>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</si>
  <si>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</si>
  <si>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</si>
  <si>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</si>
  <si>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</si>
  <si>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</si>
  <si>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</si>
  <si>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</si>
  <si>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</si>
  <si>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</si>
  <si>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</si>
  <si>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</si>
  <si>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</si>
  <si>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</si>
  <si>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</si>
  <si>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</si>
  <si>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</si>
  <si>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</si>
  <si>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</si>
  <si>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</si>
  <si>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</si>
  <si>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</si>
  <si>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</si>
  <si>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</si>
  <si>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</si>
  <si>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</si>
  <si>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</si>
  <si>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</si>
  <si>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</si>
  <si>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</si>
  <si>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</si>
  <si>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</si>
  <si>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</si>
  <si>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</si>
  <si>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</si>
  <si>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</si>
  <si>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</si>
  <si>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</si>
  <si>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</si>
  <si>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</si>
  <si>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</si>
  <si>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</si>
  <si>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</si>
  <si>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</si>
  <si>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</si>
  <si>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</si>
  <si>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</si>
  <si>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</si>
  <si>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</si>
  <si>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</si>
  <si>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</si>
  <si>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</si>
  <si>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</si>
  <si>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</si>
  <si>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</si>
  <si>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</si>
  <si>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</si>
  <si>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</si>
  <si>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</si>
  <si>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</si>
  <si>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</si>
  <si>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</si>
  <si>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</si>
  <si>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</si>
  <si>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</si>
  <si>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</si>
  <si>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</si>
  <si>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</si>
  <si>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</si>
  <si>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</si>
  <si>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</si>
  <si>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</si>
  <si>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</si>
  <si>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</si>
  <si>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</si>
  <si>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</si>
  <si>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</si>
  <si>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</si>
  <si>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</si>
  <si>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</si>
  <si>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</si>
  <si>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</si>
  <si>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</si>
  <si>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</si>
  <si>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</si>
  <si>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</si>
  <si>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</si>
  <si>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</si>
  <si>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</si>
  <si>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</si>
  <si>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</si>
  <si>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</si>
  <si>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</si>
  <si>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</si>
  <si>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</si>
  <si>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</si>
  <si>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</si>
  <si>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</si>
  <si>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</si>
  <si>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</si>
  <si>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</si>
  <si>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</si>
  <si>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</si>
  <si>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</si>
  <si>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</si>
  <si>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</si>
  <si>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</si>
  <si>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</si>
  <si>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</si>
  <si>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</si>
  <si>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</si>
  <si>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</si>
  <si>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</si>
  <si>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</si>
  <si>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</si>
  <si>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</si>
  <si>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</si>
  <si>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</si>
  <si>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</si>
  <si>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</si>
  <si>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</si>
  <si>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</si>
  <si>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</si>
  <si>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</si>
  <si>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</si>
  <si>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</si>
  <si>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</si>
  <si>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</si>
  <si>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</si>
  <si>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</si>
  <si>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</si>
  <si>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</si>
  <si>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</si>
  <si>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</si>
  <si>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</si>
  <si>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</si>
  <si>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</si>
  <si>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</si>
  <si>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</si>
  <si>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</si>
  <si>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</si>
  <si>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</si>
  <si>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</si>
  <si>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</si>
  <si>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</si>
  <si>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</si>
  <si>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</si>
  <si>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</si>
  <si>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</si>
  <si>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</si>
  <si>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</si>
  <si>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</si>
  <si>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</si>
  <si>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</si>
  <si>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</si>
  <si>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</si>
  <si>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</si>
  <si>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</si>
  <si>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</si>
  <si>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</si>
  <si>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</si>
  <si>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</si>
  <si>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</si>
  <si>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</si>
  <si>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</si>
  <si>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</si>
  <si>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</si>
  <si>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</si>
  <si>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</si>
  <si>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</si>
  <si>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</si>
  <si>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</si>
  <si>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</si>
  <si>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</si>
  <si>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</si>
  <si>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</si>
  <si>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</si>
  <si>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</si>
  <si>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</si>
  <si>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</si>
  <si>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</si>
  <si>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</si>
  <si>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</si>
  <si>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</si>
  <si>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</si>
  <si>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</si>
  <si>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</si>
  <si>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</si>
  <si>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</si>
  <si>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</si>
  <si>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</si>
  <si>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</si>
  <si>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</si>
  <si>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</si>
  <si>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</si>
  <si>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</si>
  <si>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</si>
  <si>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</si>
  <si>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</si>
  <si>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</si>
  <si>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</si>
  <si>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</si>
  <si>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</si>
  <si>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</si>
  <si>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</si>
  <si>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</si>
  <si>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</si>
  <si>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</si>
  <si>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</si>
  <si>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</si>
  <si>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</si>
  <si>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</si>
  <si>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</si>
  <si>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</si>
  <si>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</si>
  <si>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</si>
  <si>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</si>
  <si>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</si>
  <si>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</si>
  <si>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</si>
  <si>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</si>
  <si>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</si>
  <si>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</si>
  <si>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</si>
  <si>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</si>
  <si>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</si>
  <si>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</si>
  <si>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</si>
  <si>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</si>
  <si>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</si>
  <si>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</si>
  <si>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</si>
  <si>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</si>
  <si>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</si>
  <si>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</si>
  <si>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</si>
  <si>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</si>
  <si>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</si>
  <si>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</si>
  <si>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</si>
  <si>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</si>
  <si>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</si>
  <si>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</si>
  <si>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</si>
  <si>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</si>
  <si>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</si>
  <si>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</si>
  <si>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</si>
  <si>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</si>
  <si>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</si>
  <si>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</si>
  <si>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</si>
  <si>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</si>
  <si>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</si>
  <si>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</si>
  <si>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</si>
  <si>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</si>
  <si>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</si>
  <si>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</si>
  <si>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</si>
  <si>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</si>
  <si>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</si>
  <si>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</si>
  <si>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</si>
  <si>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</si>
  <si>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</si>
  <si>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</si>
  <si>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</si>
  <si>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</si>
  <si>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</si>
  <si>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</si>
  <si>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</si>
  <si>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</si>
  <si>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</si>
  <si>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</si>
  <si>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</si>
  <si>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</si>
  <si>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</si>
  <si>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</si>
  <si>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</si>
  <si>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</si>
  <si>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</si>
  <si>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</si>
  <si>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</si>
  <si>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</si>
  <si>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</si>
  <si>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</si>
  <si>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</si>
  <si>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</si>
  <si>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</si>
  <si>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</si>
  <si>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</si>
  <si>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</si>
  <si>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</si>
  <si>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</si>
  <si>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</si>
  <si>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</si>
  <si>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</si>
  <si>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</si>
  <si>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</si>
  <si>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</si>
  <si>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</si>
  <si>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</si>
  <si>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</si>
  <si>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</si>
  <si>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</si>
  <si>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</si>
  <si>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</si>
  <si>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</si>
  <si>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</si>
  <si>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</si>
  <si>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</si>
  <si>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</si>
  <si>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</si>
  <si>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</si>
  <si>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</si>
  <si>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</si>
  <si>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</si>
  <si>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</si>
  <si>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</si>
  <si>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</si>
  <si>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</si>
  <si>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</si>
  <si>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</si>
  <si>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</si>
  <si>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</si>
  <si>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</si>
  <si>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</si>
  <si>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</si>
  <si>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</si>
  <si>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</si>
  <si>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</si>
  <si>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</si>
  <si>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</si>
  <si>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</si>
  <si>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</si>
  <si>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</si>
  <si>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</si>
  <si>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</si>
  <si>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</si>
  <si>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</si>
  <si>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</si>
  <si>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</si>
  <si>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</si>
  <si>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</si>
  <si>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</si>
  <si>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</si>
  <si>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</si>
  <si>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</si>
  <si>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</si>
  <si>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</si>
  <si>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</si>
  <si>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</si>
  <si>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</si>
  <si>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</si>
  <si>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</si>
  <si>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</si>
  <si>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</si>
  <si>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</si>
  <si>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</si>
  <si>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</si>
  <si>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</si>
  <si>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</si>
  <si>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</si>
  <si>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</si>
  <si>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</si>
  <si>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</si>
  <si>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</si>
  <si>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</si>
  <si>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</si>
  <si>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</si>
  <si>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</si>
  <si>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</si>
  <si>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</si>
  <si>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</si>
  <si>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</si>
  <si>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</si>
  <si>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</si>
  <si>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</si>
  <si>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</si>
  <si>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</si>
  <si>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</si>
  <si>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</si>
  <si>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</si>
  <si>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</si>
  <si>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</si>
  <si>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</si>
  <si>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</si>
  <si>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</si>
  <si>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</si>
  <si>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</si>
  <si>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</si>
  <si>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</si>
  <si>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</si>
  <si>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</si>
  <si>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</si>
  <si>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</si>
  <si>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</si>
  <si>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</si>
  <si>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</si>
  <si>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</si>
  <si>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</si>
  <si>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</si>
  <si>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</si>
  <si>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</si>
  <si>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</si>
  <si>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</si>
  <si>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</si>
  <si>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</si>
  <si>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</si>
  <si>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</si>
  <si>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</si>
  <si>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</si>
  <si>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</si>
  <si>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</si>
  <si>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</si>
  <si>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</si>
  <si>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</si>
  <si>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</si>
  <si>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</si>
  <si>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</si>
  <si>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</si>
  <si>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</si>
  <si>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</si>
  <si>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</si>
  <si>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</si>
  <si>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</si>
  <si>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</si>
  <si>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</si>
  <si>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</si>
  <si>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</si>
  <si>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</si>
  <si>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</si>
  <si>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</si>
  <si>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</si>
  <si>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</si>
  <si>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</si>
  <si>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</si>
  <si>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</si>
  <si>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</si>
  <si>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</si>
  <si>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</si>
  <si>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</si>
  <si>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</si>
  <si>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</si>
  <si>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</si>
  <si>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</si>
  <si>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</si>
  <si>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</si>
  <si>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</si>
  <si>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</si>
  <si>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</si>
  <si>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</si>
  <si>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</si>
  <si>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</si>
  <si>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</si>
  <si>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</si>
  <si>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</si>
  <si>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</si>
  <si>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</si>
  <si>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</si>
  <si>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</si>
  <si>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</si>
  <si>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</si>
  <si>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</si>
  <si>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</si>
  <si>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</si>
  <si>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</si>
  <si>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</si>
  <si>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</si>
  <si>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</si>
  <si>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</si>
  <si>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</si>
  <si>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</si>
  <si>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</si>
  <si>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</si>
  <si>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</si>
  <si>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</si>
  <si>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</si>
  <si>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</si>
  <si>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</si>
  <si>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</si>
  <si>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</si>
  <si>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</si>
  <si>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</si>
  <si>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</si>
  <si>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</si>
  <si>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</si>
  <si>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</si>
  <si>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</si>
  <si>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</si>
  <si>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</si>
  <si>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</si>
  <si>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</si>
  <si>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</si>
  <si>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</si>
  <si>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</si>
  <si>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</si>
  <si>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</si>
  <si>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</si>
  <si>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</si>
  <si>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</si>
  <si>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</si>
  <si>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</si>
  <si>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</si>
  <si>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</si>
  <si>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</si>
  <si>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</si>
  <si>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</si>
  <si>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</si>
  <si>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</si>
  <si>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</si>
  <si>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</si>
  <si>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</si>
  <si>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</si>
  <si>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</si>
  <si>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</si>
  <si>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</si>
  <si>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</si>
  <si>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</si>
  <si>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</si>
  <si>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</si>
  <si>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</si>
  <si>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</si>
  <si>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</si>
  <si>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</si>
  <si>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</si>
  <si>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</si>
  <si>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</si>
  <si>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</si>
  <si>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</si>
  <si>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</si>
  <si>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</si>
  <si>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</si>
  <si>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</si>
  <si>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</si>
  <si>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</si>
  <si>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</si>
  <si>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</si>
  <si>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</si>
  <si>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</si>
  <si>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</si>
  <si>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</si>
  <si>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</si>
  <si>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</si>
  <si>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</si>
  <si>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</si>
  <si>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</si>
  <si>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</si>
  <si>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</si>
  <si>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</si>
  <si>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</si>
  <si>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</si>
  <si>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</si>
  <si>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</si>
  <si>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</si>
  <si>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</si>
  <si>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</si>
  <si>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</si>
  <si>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</si>
  <si>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</si>
  <si>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</si>
  <si>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</si>
  <si>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</si>
  <si>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</si>
  <si>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</si>
  <si>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</si>
  <si>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</si>
  <si>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</si>
  <si>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</si>
  <si>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</si>
  <si>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</si>
  <si>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</si>
  <si>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</si>
  <si>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</si>
  <si>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</si>
  <si>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</si>
  <si>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</si>
  <si>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</si>
  <si>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</si>
  <si>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</si>
  <si>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</si>
  <si>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</si>
  <si>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</si>
  <si>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</si>
  <si>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</si>
  <si>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</si>
  <si>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</si>
  <si>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</si>
  <si>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</si>
  <si>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</si>
  <si>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</si>
  <si>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</si>
  <si>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</si>
  <si>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</si>
  <si>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</si>
  <si>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</si>
  <si>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</si>
  <si>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</si>
  <si>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</si>
  <si>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</si>
  <si>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</si>
  <si>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</si>
  <si>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</si>
  <si>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</si>
  <si>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</si>
  <si>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</si>
  <si>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</si>
  <si>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</si>
  <si>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</si>
  <si>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</si>
  <si>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</si>
  <si>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</si>
  <si>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</si>
  <si>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</si>
  <si>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</si>
  <si>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</si>
  <si>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</si>
  <si>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</si>
  <si>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</si>
  <si>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</si>
  <si>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</si>
  <si>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</si>
  <si>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</si>
  <si>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</si>
  <si>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</si>
  <si>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</si>
  <si>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</si>
  <si>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</si>
  <si>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</si>
  <si>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</si>
  <si>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</si>
  <si>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</si>
  <si>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</si>
  <si>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</si>
  <si>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</si>
  <si>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</si>
  <si>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</si>
  <si>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</si>
  <si>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</si>
  <si>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</si>
  <si>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</si>
  <si>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</si>
  <si>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</si>
  <si>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</si>
  <si>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</si>
  <si>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</si>
  <si>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</si>
  <si>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</si>
  <si>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</si>
  <si>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</si>
  <si>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</si>
  <si>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</si>
  <si>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</si>
  <si>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</si>
  <si>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</si>
  <si>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</si>
  <si>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</si>
  <si>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</si>
  <si>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</si>
  <si>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</si>
  <si>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</si>
  <si>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</si>
  <si>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</si>
  <si>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</si>
  <si>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</si>
  <si>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</si>
  <si>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</si>
  <si>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</si>
  <si>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</si>
  <si>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</si>
  <si>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</si>
  <si>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</si>
  <si>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</si>
  <si>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</si>
  <si>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</si>
  <si>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</si>
  <si>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</si>
  <si>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</si>
  <si>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</si>
  <si>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</si>
  <si>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</si>
  <si>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</si>
  <si>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</si>
  <si>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</si>
  <si>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</si>
  <si>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</si>
  <si>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</si>
  <si>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</si>
  <si>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</si>
  <si>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</si>
  <si>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</si>
  <si>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</si>
  <si>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</si>
  <si>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</si>
  <si>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</si>
  <si>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</si>
  <si>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</si>
  <si>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</si>
  <si>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</si>
  <si>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</si>
  <si>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</si>
  <si>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</si>
  <si>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</si>
  <si>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</si>
  <si>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</si>
  <si>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</si>
  <si>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</si>
  <si>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</si>
  <si>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</si>
  <si>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</si>
  <si>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</si>
  <si>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</si>
  <si>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</si>
  <si>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</si>
  <si>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</si>
  <si>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</si>
  <si>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</si>
  <si>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</si>
  <si>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</si>
  <si>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</si>
  <si>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</si>
  <si>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</si>
  <si>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</si>
  <si>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</si>
  <si>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</si>
  <si>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</si>
  <si>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</si>
  <si>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</si>
  <si>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</si>
  <si>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</si>
  <si>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</si>
  <si>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</si>
  <si>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</si>
  <si>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</si>
  <si>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</si>
  <si>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</si>
  <si>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</si>
  <si>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</si>
  <si>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</si>
  <si>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</si>
  <si>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</si>
  <si>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</si>
  <si>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</si>
  <si>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</si>
  <si>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</si>
  <si>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</si>
  <si>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</si>
  <si>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</si>
  <si>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</si>
  <si>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</si>
  <si>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</si>
  <si>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</si>
  <si>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</si>
  <si>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</si>
  <si>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</si>
  <si>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</si>
  <si>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</si>
  <si>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</si>
  <si>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</si>
  <si>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</si>
  <si>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</si>
  <si>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</si>
  <si>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</si>
  <si>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</si>
  <si>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</si>
  <si>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</si>
  <si>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</si>
  <si>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</si>
  <si>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</si>
  <si>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</si>
  <si>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</si>
  <si>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</si>
  <si>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</si>
  <si>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</si>
  <si>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</si>
  <si>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</si>
  <si>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</si>
  <si>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</si>
  <si>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</si>
  <si>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</si>
  <si>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</si>
  <si>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</si>
  <si>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</si>
  <si>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</si>
  <si>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</si>
  <si>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</si>
  <si>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</si>
  <si>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</si>
  <si>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</si>
  <si>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</si>
  <si>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</si>
  <si>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</si>
  <si>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</si>
  <si>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</si>
  <si>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</si>
  <si>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</si>
  <si>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</si>
  <si>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</si>
  <si>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</si>
  <si>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</si>
  <si>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</si>
  <si>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</si>
  <si>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</si>
  <si>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</si>
  <si>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</si>
  <si>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</si>
  <si>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</si>
  <si>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</si>
  <si>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</si>
  <si>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</si>
  <si>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</si>
  <si>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</si>
  <si>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</si>
  <si>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</si>
  <si>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</si>
  <si>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</si>
  <si>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</si>
  <si>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</si>
  <si>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</si>
  <si>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</si>
  <si>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</si>
  <si>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</si>
  <si>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</si>
  <si>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</si>
  <si>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</si>
  <si>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</si>
  <si>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</si>
  <si>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</si>
  <si>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</si>
  <si>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</si>
  <si>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</si>
  <si>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</si>
  <si>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</si>
  <si>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</si>
  <si>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</si>
  <si>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</si>
  <si>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</si>
  <si>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</si>
  <si>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</si>
  <si>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</si>
  <si>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</si>
  <si>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</si>
  <si>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</si>
  <si>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</si>
  <si>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</si>
  <si>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</si>
  <si>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</si>
  <si>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</si>
  <si>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</si>
  <si>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</si>
  <si>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</si>
  <si>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</si>
  <si>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</si>
  <si>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</si>
  <si>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</si>
  <si>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</si>
  <si>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</si>
  <si>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</si>
  <si>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</si>
  <si>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</si>
  <si>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</si>
  <si>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</si>
  <si>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</si>
  <si>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</si>
  <si>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</si>
  <si>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</si>
  <si>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</si>
  <si>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</si>
  <si>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</si>
  <si>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</si>
  <si>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</si>
  <si>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</si>
  <si>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</si>
  <si>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</si>
  <si>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</si>
  <si>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</si>
  <si>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</si>
  <si>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</si>
  <si>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</si>
  <si>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</si>
  <si>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</si>
  <si>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</si>
  <si>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</si>
  <si>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</si>
  <si>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</si>
  <si>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</si>
  <si>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</si>
  <si>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</si>
  <si>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</si>
  <si>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</si>
  <si>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</si>
  <si>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</si>
  <si>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</si>
  <si>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</si>
  <si>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</si>
  <si>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</si>
  <si>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</si>
  <si>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</si>
  <si>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</si>
  <si>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</si>
  <si>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</si>
  <si>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</si>
  <si>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</si>
  <si>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</si>
  <si>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</si>
  <si>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</si>
  <si>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</si>
  <si>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</si>
  <si>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</si>
  <si>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</si>
  <si>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</si>
  <si>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</si>
  <si>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</si>
  <si>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</si>
  <si>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</si>
  <si>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</si>
  <si>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</si>
  <si>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</si>
  <si>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</si>
  <si>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</si>
  <si>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</si>
  <si>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</si>
  <si>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</si>
  <si>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</si>
  <si>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</si>
  <si>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</si>
  <si>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</si>
  <si>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</si>
  <si>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</si>
  <si>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</si>
  <si>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</si>
  <si>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</si>
  <si>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</si>
  <si>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</si>
  <si>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</si>
  <si>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</si>
  <si>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</si>
  <si>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</si>
  <si>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</si>
  <si>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</si>
  <si>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</si>
  <si>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</si>
  <si>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</si>
  <si>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</si>
  <si>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</si>
  <si>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</si>
  <si>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</si>
  <si>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</si>
  <si>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</si>
  <si>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</si>
  <si>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</si>
  <si>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</si>
  <si>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</si>
  <si>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</si>
  <si>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</si>
  <si>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</si>
  <si>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</si>
  <si>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</si>
  <si>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</si>
  <si>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</si>
  <si>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</si>
  <si>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</si>
  <si>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</si>
  <si>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</si>
  <si>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</si>
  <si>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</si>
  <si>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</si>
  <si>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</si>
  <si>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</si>
  <si>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</si>
  <si>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</si>
  <si>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</si>
  <si>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</si>
  <si>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</si>
  <si>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</si>
  <si>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</si>
  <si>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</si>
  <si>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</si>
  <si>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</si>
  <si>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</si>
  <si>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</si>
  <si>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</si>
  <si>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</si>
  <si>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</si>
  <si>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</si>
  <si>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</si>
  <si>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</si>
  <si>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</si>
  <si>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</si>
  <si>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</si>
  <si>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</si>
  <si>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</si>
  <si>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</si>
  <si>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</si>
  <si>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</si>
  <si>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</si>
  <si>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</si>
  <si>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</si>
  <si>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</si>
  <si>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</si>
  <si>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</si>
  <si>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</si>
  <si>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</si>
  <si>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</si>
  <si>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</si>
  <si>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</si>
  <si>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</si>
  <si>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</si>
  <si>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</si>
  <si>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</si>
  <si>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</si>
  <si>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</si>
  <si>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</si>
  <si>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</si>
  <si>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</si>
  <si>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</si>
  <si>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</si>
  <si>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</si>
  <si>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</si>
  <si>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</si>
  <si>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</si>
  <si>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</si>
  <si>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</si>
  <si>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</si>
  <si>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</si>
  <si>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</si>
  <si>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</si>
  <si>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</si>
  <si>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</si>
  <si>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</si>
  <si>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</si>
  <si>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</si>
  <si>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</si>
  <si>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</si>
  <si>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</si>
  <si>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</si>
  <si>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</si>
  <si>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</si>
  <si>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</si>
  <si>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</si>
  <si>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</si>
  <si>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</si>
  <si>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</si>
  <si>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</si>
  <si>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</si>
  <si>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</si>
  <si>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</si>
  <si>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</si>
  <si>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</si>
  <si>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</si>
  <si>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</si>
  <si>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</si>
  <si>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</si>
  <si>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</si>
  <si>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</si>
  <si>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</si>
  <si>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</si>
  <si>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</si>
  <si>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</si>
  <si>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</si>
  <si>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</si>
  <si>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</si>
  <si>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</si>
  <si>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</si>
  <si>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</si>
  <si>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</si>
  <si>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</si>
  <si>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</si>
  <si>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</si>
  <si>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</si>
  <si>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</si>
  <si>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</si>
  <si>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</si>
  <si>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</si>
  <si>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</si>
  <si>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</si>
  <si>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</si>
  <si>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</si>
  <si>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</si>
  <si>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</si>
  <si>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</si>
  <si>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</si>
  <si>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</si>
  <si>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</si>
  <si>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</si>
  <si>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</si>
  <si>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</si>
  <si>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</si>
  <si>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</si>
  <si>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</si>
  <si>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</si>
  <si>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</si>
  <si>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</si>
  <si>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</si>
  <si>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</si>
  <si>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</si>
  <si>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</si>
  <si>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</si>
  <si>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</si>
  <si>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</si>
  <si>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</si>
  <si>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</si>
  <si>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</si>
  <si>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</si>
  <si>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</si>
  <si>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</si>
  <si>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</si>
  <si>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</si>
  <si>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</si>
  <si>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</si>
  <si>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</si>
  <si>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</si>
  <si>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</si>
  <si>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</si>
  <si>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</si>
  <si>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</si>
  <si>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</si>
  <si>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</si>
  <si>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</si>
  <si>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</si>
  <si>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</si>
  <si>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</si>
  <si>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</si>
  <si>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</si>
  <si>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</si>
  <si>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</si>
  <si>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</si>
  <si>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</si>
  <si>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</si>
  <si>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</si>
  <si>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</si>
  <si>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</si>
  <si>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</si>
  <si>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</si>
  <si>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</si>
  <si>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</si>
  <si>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</si>
  <si>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</si>
  <si>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</si>
  <si>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</si>
  <si>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</si>
  <si>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</si>
  <si>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</si>
  <si>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</si>
  <si>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</si>
  <si>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</si>
  <si>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</si>
  <si>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</si>
  <si>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</si>
  <si>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</si>
  <si>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</si>
  <si>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</si>
  <si>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</si>
  <si>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</si>
  <si>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</si>
  <si>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</si>
  <si>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</si>
  <si>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</si>
  <si>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</si>
  <si>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</si>
  <si>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</si>
  <si>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</si>
  <si>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</si>
  <si>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</si>
  <si>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</si>
  <si>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</si>
  <si>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</si>
  <si>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</si>
  <si>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</si>
  <si>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</si>
  <si>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</si>
  <si>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</si>
  <si>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</si>
  <si>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</si>
  <si>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</si>
  <si>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</si>
  <si>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</si>
  <si>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</si>
  <si>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</si>
  <si>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</si>
  <si>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</si>
  <si>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</si>
  <si>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</si>
  <si>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</si>
  <si>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</si>
  <si>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</si>
  <si>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</si>
  <si>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</si>
  <si>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</si>
  <si>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</si>
  <si>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</si>
  <si>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</si>
  <si>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</si>
  <si>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</si>
  <si>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</si>
  <si>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</si>
  <si>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</si>
  <si>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</si>
  <si>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</si>
  <si>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</si>
  <si>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</si>
  <si>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</si>
  <si>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</si>
  <si>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</si>
  <si>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</si>
  <si>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</si>
  <si>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</si>
  <si>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</si>
  <si>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</si>
  <si>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</si>
  <si>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</si>
  <si>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</si>
  <si>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</si>
  <si>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</si>
  <si>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</si>
  <si>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</si>
  <si>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</si>
  <si>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</si>
  <si>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</si>
  <si>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</si>
  <si>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</si>
  <si>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</si>
  <si>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</si>
  <si>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</si>
  <si>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</si>
  <si>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</si>
  <si>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</si>
  <si>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</si>
  <si>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</si>
  <si>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</si>
  <si>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</si>
  <si>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</si>
  <si>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</si>
  <si>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</si>
  <si>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</si>
  <si>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</si>
  <si>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</si>
  <si>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</si>
  <si>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</si>
  <si>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</si>
  <si>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</si>
  <si>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</si>
  <si>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</si>
  <si>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</si>
  <si>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</si>
  <si>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</si>
  <si>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</si>
  <si>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</si>
  <si>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</si>
  <si>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</si>
  <si>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</si>
  <si>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</si>
  <si>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</si>
  <si>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</si>
  <si>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</si>
  <si>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</si>
  <si>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</si>
  <si>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</si>
  <si>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</si>
  <si>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</si>
  <si>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</si>
  <si>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</si>
  <si>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</si>
  <si>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</si>
  <si>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</si>
  <si>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</si>
  <si>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</si>
  <si>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</si>
  <si>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</si>
  <si>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</si>
  <si>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</si>
  <si>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</si>
  <si>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</si>
  <si>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</si>
  <si>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</si>
  <si>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</si>
  <si>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</si>
  <si>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</si>
  <si>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</si>
  <si>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</si>
  <si>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</si>
  <si>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</si>
  <si>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</si>
  <si>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</si>
  <si>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</si>
  <si>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</si>
  <si>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</si>
  <si>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</si>
  <si>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</si>
  <si>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</si>
  <si>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</si>
  <si>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</si>
  <si>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</si>
  <si>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</si>
  <si>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</si>
  <si>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</si>
  <si>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</si>
  <si>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</si>
  <si>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</si>
  <si>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</si>
  <si>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</si>
  <si>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</si>
  <si>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</si>
  <si>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</si>
  <si>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</si>
  <si>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</si>
  <si>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</si>
  <si>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</si>
  <si>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</si>
  <si>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</si>
  <si>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</si>
  <si>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</si>
  <si>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</si>
  <si>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</si>
  <si>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</si>
  <si>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</si>
  <si>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</si>
  <si>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</si>
  <si>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</si>
  <si>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</si>
  <si>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</si>
  <si>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</si>
  <si>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</si>
  <si>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</si>
  <si>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</si>
  <si>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</si>
  <si>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</si>
  <si>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</si>
  <si>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</si>
  <si>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</si>
  <si>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</si>
  <si>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</si>
  <si>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</si>
  <si>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</si>
  <si>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</si>
  <si>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</si>
  <si>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</si>
  <si>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</si>
  <si>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</si>
  <si>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</si>
  <si>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</si>
  <si>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</si>
  <si>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</si>
  <si>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</si>
  <si>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</si>
  <si>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</si>
  <si>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</si>
  <si>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</si>
  <si>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</si>
  <si>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</si>
  <si>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</si>
  <si>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</si>
  <si>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</si>
  <si>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</si>
  <si>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</si>
  <si>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</si>
  <si>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</si>
  <si>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</si>
  <si>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</si>
  <si>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</si>
  <si>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</si>
  <si>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</si>
  <si>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</si>
  <si>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</si>
  <si>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</si>
  <si>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</si>
  <si>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</si>
  <si>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</si>
  <si>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</si>
  <si>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</si>
  <si>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</si>
  <si>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</si>
  <si>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</si>
  <si>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</si>
  <si>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</si>
  <si>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</si>
  <si>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</si>
  <si>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</si>
  <si>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</si>
  <si>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</si>
  <si>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</si>
  <si>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</si>
  <si>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</si>
  <si>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</si>
  <si>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</si>
  <si>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</si>
  <si>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</si>
  <si>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</si>
  <si>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</si>
  <si>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</si>
  <si>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</si>
  <si>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</si>
  <si>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</si>
  <si>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</si>
  <si>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</si>
  <si>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</si>
  <si>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</si>
  <si>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</si>
  <si>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</si>
  <si>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</si>
  <si>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</si>
  <si>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</si>
  <si>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</si>
  <si>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</si>
  <si>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</si>
  <si>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</si>
  <si>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</si>
  <si>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</si>
  <si>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</si>
  <si>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</si>
  <si>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</si>
  <si>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</si>
  <si>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</si>
  <si>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</si>
  <si>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</si>
  <si>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</si>
  <si>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</si>
  <si>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</si>
  <si>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</si>
  <si>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</si>
  <si>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</si>
  <si>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</si>
  <si>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</si>
  <si>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</si>
  <si>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</si>
  <si>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</si>
  <si>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</si>
  <si>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</si>
  <si>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</si>
  <si>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</si>
  <si>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</si>
  <si>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</si>
  <si>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</si>
  <si>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</si>
  <si>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</si>
  <si>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</si>
  <si>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</si>
  <si>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</si>
  <si>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</si>
  <si>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</si>
  <si>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</si>
  <si>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</si>
  <si>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</si>
  <si>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</si>
  <si>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</si>
  <si>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</si>
  <si>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</si>
  <si>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</si>
  <si>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</si>
  <si>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</si>
  <si>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</si>
  <si>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</si>
  <si>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</si>
  <si>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</si>
  <si>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</si>
  <si>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</si>
  <si>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</si>
  <si>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</si>
  <si>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</si>
  <si>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</si>
  <si>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</si>
  <si>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</si>
  <si>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</si>
  <si>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</si>
  <si>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</si>
  <si>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</si>
  <si>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</si>
  <si>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</si>
  <si>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</si>
  <si>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</si>
  <si>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</si>
  <si>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</si>
  <si>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</si>
  <si>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</si>
  <si>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</si>
  <si>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</si>
  <si>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</si>
  <si>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</si>
  <si>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</si>
  <si>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</si>
  <si>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</si>
  <si>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</si>
  <si>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</si>
  <si>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</si>
  <si>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</si>
  <si>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</si>
  <si>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</si>
  <si>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</si>
  <si>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</si>
  <si>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</si>
  <si>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</si>
  <si>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</si>
  <si>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</si>
  <si>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</si>
  <si>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</si>
  <si>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</si>
  <si>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</si>
  <si>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</si>
  <si>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</si>
  <si>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</si>
  <si>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</si>
  <si>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</si>
  <si>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</si>
  <si>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</si>
  <si>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</si>
  <si>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</si>
  <si>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</si>
  <si>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</si>
  <si>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</si>
  <si>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</si>
  <si>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</si>
  <si>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</si>
  <si>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</si>
  <si>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</si>
  <si>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</si>
  <si>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</si>
  <si>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</si>
  <si>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</si>
  <si>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</si>
  <si>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</si>
  <si>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</si>
  <si>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</si>
  <si>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</si>
  <si>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</si>
  <si>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</si>
  <si>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</si>
  <si>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</si>
  <si>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</si>
  <si>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</si>
  <si>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</si>
  <si>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</si>
  <si>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</si>
  <si>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</si>
  <si>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</si>
  <si>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</si>
  <si>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</si>
  <si>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</si>
  <si>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</si>
  <si>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</si>
  <si>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</si>
  <si>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</si>
  <si>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</si>
  <si>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</si>
  <si>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</si>
  <si>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</si>
  <si>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</si>
  <si>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</si>
  <si>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</si>
  <si>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</si>
  <si>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</si>
  <si>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</si>
  <si>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</si>
  <si>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</si>
  <si>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</si>
  <si>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</si>
  <si>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</si>
  <si>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</si>
  <si>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</si>
  <si>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</si>
  <si>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</si>
  <si>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</si>
  <si>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</si>
  <si>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</si>
  <si>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</si>
  <si>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</si>
  <si>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</si>
  <si>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</si>
  <si>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</si>
  <si>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</si>
  <si>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</si>
  <si>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</si>
  <si>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</si>
  <si>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</si>
  <si>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</si>
  <si>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</si>
  <si>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</si>
  <si>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</si>
  <si>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</si>
  <si>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</si>
  <si>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</si>
  <si>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</si>
  <si>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</si>
  <si>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</si>
  <si>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</si>
  <si>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</si>
  <si>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</si>
  <si>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</si>
  <si>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</si>
  <si>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</si>
  <si>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</si>
  <si>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</si>
  <si>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</si>
  <si>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</si>
  <si>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</si>
  <si>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</si>
  <si>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</si>
  <si>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</si>
  <si>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</si>
  <si>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</si>
  <si>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</si>
  <si>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</si>
  <si>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</si>
  <si>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</si>
  <si>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</si>
  <si>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</si>
  <si>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</si>
  <si>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</si>
  <si>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</si>
  <si>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</si>
  <si>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</si>
  <si>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</si>
  <si>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</si>
  <si>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</si>
  <si>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</si>
  <si>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</si>
  <si>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</si>
  <si>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</si>
  <si>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</si>
  <si>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</si>
  <si>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</si>
  <si>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</si>
  <si>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</si>
  <si>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</si>
  <si>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</si>
  <si>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</si>
  <si>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</si>
  <si>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</si>
  <si>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</si>
  <si>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</si>
  <si>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</si>
  <si>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</si>
  <si>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</si>
  <si>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</si>
  <si>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</si>
  <si>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</si>
  <si>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</si>
  <si>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</si>
  <si>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</si>
  <si>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</si>
  <si>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</si>
  <si>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</si>
  <si>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</si>
  <si>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</si>
  <si>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</si>
  <si>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</si>
  <si>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</si>
  <si>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</si>
  <si>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</si>
  <si>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</si>
  <si>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</si>
  <si>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</si>
  <si>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</si>
  <si>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</si>
  <si>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</si>
  <si>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</si>
  <si>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</si>
  <si>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</si>
  <si>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</si>
  <si>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</si>
  <si>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</si>
  <si>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</si>
  <si>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</si>
  <si>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</si>
  <si>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</si>
  <si>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</si>
  <si>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</si>
  <si>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</si>
  <si>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</si>
  <si>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</si>
  <si>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</si>
  <si>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</si>
  <si>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</si>
  <si>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</si>
  <si>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</si>
  <si>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</si>
  <si>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</si>
  <si>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</si>
  <si>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</si>
  <si>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</si>
  <si>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</si>
  <si>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</si>
  <si>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</si>
  <si>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</si>
  <si>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</si>
  <si>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</si>
  <si>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</si>
  <si>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</si>
  <si>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</si>
  <si>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</si>
  <si>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</si>
  <si>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</si>
  <si>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</si>
  <si>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</si>
  <si>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</si>
  <si>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</si>
  <si>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</si>
  <si>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</si>
  <si>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</si>
  <si>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</si>
  <si>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</si>
  <si>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</si>
  <si>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</si>
  <si>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</si>
  <si>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</si>
  <si>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</si>
  <si>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</si>
  <si>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</si>
  <si>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</si>
  <si>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</si>
  <si>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</si>
  <si>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</si>
  <si>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</si>
  <si>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</si>
  <si>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</si>
  <si>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</si>
  <si>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</si>
  <si>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</si>
  <si>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</si>
  <si>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</si>
  <si>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</si>
  <si>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</si>
  <si>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</si>
  <si>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</si>
  <si>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</si>
  <si>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</si>
  <si>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</si>
  <si>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</si>
  <si>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</si>
  <si>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</si>
  <si>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</si>
  <si>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</si>
  <si>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</si>
  <si>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</si>
  <si>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</si>
  <si>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</si>
  <si>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</si>
  <si>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</si>
  <si>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</si>
  <si>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</si>
  <si>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</si>
  <si>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</si>
  <si>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</si>
  <si>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</si>
  <si>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</si>
  <si>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</si>
  <si>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</si>
  <si>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</si>
  <si>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</si>
  <si>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</si>
  <si>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</si>
  <si>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</si>
  <si>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</si>
  <si>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</si>
  <si>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</si>
  <si>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</si>
  <si>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</si>
  <si>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</si>
  <si>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</si>
  <si>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</si>
  <si>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</si>
  <si>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</si>
  <si>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</si>
  <si>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</si>
  <si>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</si>
  <si>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</si>
  <si>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</si>
  <si>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</si>
  <si>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</si>
  <si>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</si>
  <si>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</si>
  <si>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</si>
  <si>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</si>
  <si>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</si>
  <si>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</si>
  <si>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</si>
  <si>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</si>
  <si>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</si>
  <si>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</si>
  <si>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</si>
  <si>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</si>
  <si>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</si>
  <si>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</si>
  <si>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</si>
  <si>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</si>
  <si>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</si>
  <si>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</si>
  <si>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</si>
  <si>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</si>
  <si>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</si>
  <si>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</si>
  <si>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</si>
  <si>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</si>
  <si>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</si>
  <si>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</si>
  <si>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</si>
  <si>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</si>
  <si>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</si>
  <si>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</si>
  <si>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</si>
  <si>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</si>
  <si>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</si>
  <si>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</si>
  <si>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</si>
  <si>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</si>
  <si>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</si>
  <si>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</si>
  <si>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</si>
  <si>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</si>
  <si>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</si>
  <si>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</si>
  <si>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</si>
  <si>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</si>
  <si>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</si>
  <si>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</si>
  <si>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</si>
  <si>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</si>
  <si>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</si>
  <si>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</si>
  <si>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</si>
  <si>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</si>
  <si>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</si>
  <si>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</si>
  <si>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</si>
  <si>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</si>
  <si>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</si>
  <si>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</si>
  <si>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</si>
  <si>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</si>
  <si>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</si>
  <si>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</si>
  <si>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</si>
  <si>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</si>
  <si>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</si>
  <si>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</si>
  <si>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</si>
  <si>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</si>
  <si>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</si>
  <si>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</si>
  <si>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</si>
  <si>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</si>
  <si>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</si>
  <si>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</si>
  <si>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</si>
  <si>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</si>
  <si>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</si>
  <si>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</si>
  <si>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</si>
  <si>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</si>
  <si>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</si>
  <si>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</si>
  <si>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</si>
  <si>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</si>
  <si>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</si>
  <si>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</si>
  <si>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</si>
  <si>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</si>
  <si>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</si>
  <si>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</si>
  <si>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</si>
  <si>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</si>
  <si>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</si>
  <si>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</si>
  <si>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</si>
  <si>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</si>
  <si>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</si>
  <si>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</si>
  <si>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</si>
  <si>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</si>
  <si>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</si>
  <si>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</si>
  <si>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</si>
  <si>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</si>
  <si>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</si>
  <si>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</si>
  <si>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</si>
  <si>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</si>
  <si>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</si>
  <si>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</si>
  <si>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</si>
  <si>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</si>
  <si>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</si>
  <si>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</si>
  <si>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</si>
  <si>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</si>
  <si>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</si>
  <si>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</si>
  <si>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</si>
  <si>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</si>
  <si>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</si>
  <si>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</si>
  <si>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</si>
  <si>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</si>
  <si>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</si>
  <si>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</si>
  <si>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</si>
  <si>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</si>
  <si>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</si>
  <si>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</si>
  <si>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</si>
  <si>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</si>
  <si>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</si>
  <si>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</si>
  <si>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</si>
  <si>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</si>
  <si>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</si>
  <si>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</si>
  <si>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</si>
  <si>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</si>
  <si>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</si>
  <si>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</si>
  <si>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</si>
  <si>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</si>
  <si>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</si>
  <si>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</si>
  <si>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</si>
  <si>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</si>
  <si>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</si>
  <si>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</si>
  <si>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</si>
  <si>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</si>
  <si>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</si>
  <si>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</si>
  <si>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</si>
  <si>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</si>
  <si>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</si>
  <si>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</si>
  <si>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</si>
  <si>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</si>
  <si>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</si>
  <si>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</si>
  <si>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</si>
  <si>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</si>
  <si>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</si>
  <si>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</si>
  <si>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</si>
  <si>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</si>
  <si>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</si>
  <si>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</si>
  <si>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</si>
  <si>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</si>
  <si>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</si>
  <si>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</si>
  <si>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</si>
  <si>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</si>
  <si>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</si>
  <si>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</si>
  <si>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</si>
  <si>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</si>
  <si>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</si>
  <si>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</si>
  <si>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</si>
  <si>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</si>
  <si>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</si>
  <si>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</si>
  <si>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</si>
  <si>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</si>
  <si>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</si>
  <si>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</si>
  <si>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</si>
  <si>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</si>
  <si>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</si>
  <si>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</si>
  <si>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</si>
  <si>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</si>
  <si>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</si>
  <si>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</si>
  <si>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</si>
  <si>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</si>
  <si>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</si>
  <si>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</si>
  <si>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</si>
  <si>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</si>
  <si>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</si>
  <si>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</si>
  <si>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</si>
  <si>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</si>
  <si>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</si>
  <si>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</si>
  <si>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</si>
  <si>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</si>
  <si>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</si>
  <si>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</si>
  <si>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</si>
  <si>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</si>
  <si>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</si>
  <si>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</si>
  <si>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</si>
  <si>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</si>
  <si>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</si>
  <si>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</si>
  <si>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</si>
  <si>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</si>
  <si>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</si>
  <si>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</si>
  <si>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</si>
  <si>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</si>
  <si>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</si>
  <si>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</si>
  <si>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</si>
  <si>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</si>
  <si>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</si>
  <si>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</si>
  <si>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</si>
  <si>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</si>
  <si>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</si>
  <si>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</si>
  <si>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</si>
  <si>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</si>
  <si>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</si>
  <si>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</si>
  <si>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</si>
  <si>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</si>
  <si>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</si>
  <si>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</si>
  <si>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</si>
  <si>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</si>
  <si>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</si>
  <si>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</si>
  <si>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</si>
  <si>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</si>
  <si>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</si>
  <si>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</si>
  <si>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</si>
  <si>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</si>
  <si>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</si>
  <si>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</si>
  <si>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</si>
  <si>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</si>
  <si>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</si>
  <si>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</si>
  <si>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</si>
  <si>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</si>
  <si>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</si>
  <si>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</si>
  <si>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</si>
  <si>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</si>
  <si>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</si>
  <si>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</si>
  <si>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</si>
  <si>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</si>
  <si>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</si>
  <si>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</si>
  <si>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</si>
  <si>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</si>
  <si>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</si>
  <si>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</si>
  <si>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</si>
  <si>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</si>
  <si>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</si>
  <si>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</si>
  <si>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</si>
  <si>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</si>
  <si>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</si>
  <si>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</si>
  <si>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</si>
  <si>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</si>
  <si>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</si>
  <si>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</si>
  <si>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</si>
  <si>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</si>
  <si>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</si>
  <si>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</si>
  <si>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</si>
  <si>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</si>
  <si>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</si>
  <si>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</si>
  <si>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</si>
  <si>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</si>
  <si>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</si>
  <si>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</si>
  <si>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</si>
  <si>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</si>
  <si>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</si>
  <si>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</si>
  <si>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</si>
  <si>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</si>
  <si>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</si>
  <si>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</si>
  <si>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</si>
  <si>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</si>
  <si>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</si>
  <si>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</si>
  <si>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</si>
  <si>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</si>
  <si>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</si>
  <si>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</si>
  <si>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</si>
  <si>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</si>
  <si>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</si>
  <si>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</si>
  <si>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</si>
  <si>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</si>
  <si>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</si>
  <si>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</si>
  <si>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</si>
  <si>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</si>
  <si>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</si>
  <si>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</si>
  <si>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</si>
  <si>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</si>
  <si>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</si>
  <si>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</si>
  <si>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</si>
  <si>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</si>
  <si>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</si>
  <si>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</si>
  <si>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</si>
  <si>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</si>
  <si>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</si>
  <si>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</si>
  <si>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</si>
  <si>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</si>
  <si>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</si>
  <si>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</si>
  <si>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</si>
  <si>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</si>
  <si>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</si>
  <si>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</si>
  <si>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</si>
  <si>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</si>
  <si>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</si>
  <si>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</si>
  <si>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</si>
  <si>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</si>
  <si>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</si>
  <si>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</si>
  <si>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</si>
  <si>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</si>
  <si>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</si>
  <si>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</si>
  <si>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</si>
  <si>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</si>
  <si>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</si>
  <si>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</si>
  <si>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</si>
  <si>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</si>
  <si>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</si>
  <si>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</si>
  <si>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</si>
  <si>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</si>
  <si>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</si>
  <si>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</si>
  <si>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</si>
  <si>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</si>
  <si>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</si>
  <si>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</si>
  <si>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</si>
  <si>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</si>
  <si>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</si>
  <si>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</si>
  <si>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</si>
  <si>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</si>
  <si>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</si>
  <si>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</si>
  <si>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</si>
  <si>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</si>
  <si>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</si>
  <si>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</si>
  <si>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</si>
  <si>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</si>
  <si>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</si>
  <si>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</si>
  <si>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</si>
  <si>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</si>
  <si>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</si>
  <si>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</si>
  <si>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</si>
  <si>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</si>
  <si>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</si>
  <si>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</si>
  <si>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</si>
  <si>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</si>
  <si>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</si>
  <si>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</si>
  <si>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</si>
  <si>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</si>
  <si>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</si>
  <si>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</si>
  <si>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</si>
  <si>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</si>
  <si>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</si>
  <si>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</si>
  <si>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</si>
  <si>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</si>
  <si>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</si>
  <si>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</si>
  <si>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</si>
  <si>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</si>
  <si>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</si>
  <si>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</si>
  <si>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</si>
  <si>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</si>
  <si>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</si>
  <si>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</si>
  <si>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</si>
  <si>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</si>
  <si>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</si>
  <si>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</si>
  <si>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</si>
  <si>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</si>
  <si>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</si>
  <si>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</si>
  <si>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</si>
  <si>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</si>
  <si>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</si>
  <si>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</si>
  <si>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</si>
  <si>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</si>
  <si>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</si>
  <si>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</si>
  <si>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</si>
  <si>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</si>
  <si>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</si>
  <si>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</si>
  <si>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</si>
  <si>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</si>
  <si>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</si>
  <si>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</si>
  <si>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</si>
  <si>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</si>
  <si>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</si>
  <si>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</si>
  <si>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</si>
  <si>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</si>
  <si>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</si>
  <si>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</si>
  <si>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</si>
  <si>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</si>
  <si>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</si>
  <si>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</si>
  <si>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</si>
  <si>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</si>
  <si>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</si>
  <si>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</si>
  <si>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</si>
  <si>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</si>
  <si>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</si>
  <si>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</si>
  <si>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</si>
  <si>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</si>
  <si>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</si>
  <si>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</si>
  <si>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</si>
  <si>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</si>
  <si>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</si>
  <si>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</si>
  <si>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</si>
  <si>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</si>
  <si>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</si>
  <si>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</si>
  <si>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</si>
  <si>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</si>
  <si>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</si>
  <si>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</si>
  <si>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</si>
  <si>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</si>
  <si>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</si>
  <si>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</si>
  <si>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</si>
  <si>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</si>
  <si>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</si>
  <si>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</si>
  <si>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</si>
  <si>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</si>
  <si>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</si>
  <si>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</si>
  <si>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</si>
  <si>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</si>
  <si>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</si>
  <si>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</si>
  <si>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</si>
  <si>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</si>
  <si>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</si>
  <si>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</si>
  <si>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</si>
  <si>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</si>
  <si>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</si>
  <si>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</si>
  <si>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</si>
  <si>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</si>
  <si>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</si>
  <si>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</si>
  <si>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</si>
  <si>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</si>
  <si>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</si>
  <si>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</si>
  <si>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</si>
  <si>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</si>
  <si>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</si>
  <si>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</si>
  <si>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</si>
  <si>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</si>
  <si>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</si>
  <si>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</si>
  <si>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</si>
  <si>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</si>
  <si>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</si>
  <si>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</si>
  <si>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</si>
  <si>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</si>
  <si>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</si>
  <si>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</si>
  <si>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</si>
  <si>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</si>
  <si>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</si>
  <si>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</si>
  <si>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</si>
  <si>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</si>
  <si>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</si>
  <si>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</si>
  <si>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</si>
  <si>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</si>
  <si>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</si>
  <si>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</si>
  <si>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</si>
  <si>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</si>
  <si>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</si>
  <si>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</si>
  <si>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</si>
  <si>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</si>
  <si>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</si>
  <si>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</si>
  <si>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</si>
  <si>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</si>
  <si>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</si>
  <si>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</si>
  <si>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</si>
  <si>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</si>
  <si>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</si>
  <si>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</si>
  <si>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</si>
  <si>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</si>
  <si>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</si>
  <si>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</si>
  <si>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</si>
  <si>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</si>
  <si>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</si>
  <si>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</si>
  <si>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</si>
  <si>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</si>
  <si>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</si>
  <si>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</si>
  <si>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</si>
  <si>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</si>
  <si>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</si>
  <si>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</si>
  <si>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</si>
  <si>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</si>
  <si>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</si>
  <si>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</si>
  <si>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</si>
  <si>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</si>
  <si>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</si>
  <si>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</si>
  <si>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</si>
  <si>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</si>
  <si>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</si>
  <si>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</si>
  <si>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</si>
  <si>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</si>
  <si>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</si>
  <si>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</si>
  <si>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</si>
  <si>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</si>
  <si>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</si>
  <si>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</si>
  <si>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</si>
  <si>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</si>
  <si>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</si>
  <si>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</si>
  <si>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</si>
  <si>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</si>
  <si>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</si>
  <si>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</si>
  <si>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</si>
  <si>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</si>
  <si>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</si>
  <si>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</si>
  <si>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</si>
  <si>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</si>
  <si>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</si>
  <si>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</si>
  <si>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</si>
  <si>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</si>
  <si>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</si>
  <si>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</si>
  <si>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</si>
  <si>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</si>
  <si>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</si>
  <si>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</si>
  <si>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</si>
  <si>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</si>
  <si>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</si>
  <si>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</si>
  <si>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</si>
  <si>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</si>
  <si>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</si>
  <si>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</si>
  <si>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</si>
  <si>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</si>
  <si>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</si>
  <si>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</si>
  <si>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</si>
  <si>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</si>
  <si>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</si>
  <si>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</si>
  <si>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</si>
  <si>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</si>
  <si>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</si>
  <si>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</si>
  <si>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</si>
  <si>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</si>
  <si>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</si>
  <si>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</si>
  <si>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</si>
  <si>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</si>
  <si>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</si>
  <si>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</si>
  <si>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</si>
  <si>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</si>
  <si>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</si>
  <si>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</si>
  <si>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</si>
  <si>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</si>
  <si>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</si>
  <si>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</si>
  <si>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</si>
  <si>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</si>
  <si>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</si>
  <si>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</si>
  <si>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</si>
  <si>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</si>
  <si>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</si>
  <si>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</si>
  <si>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</si>
  <si>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</si>
  <si>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</si>
  <si>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</si>
  <si>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</si>
  <si>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</si>
  <si>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</si>
  <si>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</si>
  <si>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</si>
  <si>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</si>
  <si>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</si>
  <si>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</si>
  <si>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</si>
  <si>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</si>
  <si>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</si>
  <si>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</si>
  <si>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</si>
  <si>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</si>
  <si>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</si>
  <si>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</si>
  <si>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</si>
  <si>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</si>
  <si>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</si>
  <si>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</si>
  <si>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</si>
  <si>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</si>
  <si>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</si>
  <si>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</si>
  <si>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</si>
  <si>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</si>
  <si>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</si>
  <si>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</si>
  <si>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</si>
  <si>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</si>
  <si>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</si>
  <si>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</si>
  <si>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</si>
  <si>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</si>
  <si>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</si>
  <si>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</si>
  <si>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</si>
  <si>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</si>
  <si>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</si>
  <si>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</si>
  <si>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</si>
  <si>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</si>
  <si>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</si>
  <si>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</si>
  <si>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</si>
  <si>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</si>
  <si>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</si>
  <si>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</si>
  <si>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</si>
  <si>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</si>
  <si>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</si>
  <si>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</si>
  <si>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</si>
  <si>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</si>
  <si>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</si>
  <si>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</si>
  <si>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</si>
  <si>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</si>
  <si>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</si>
  <si>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</si>
  <si>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</si>
  <si>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</si>
  <si>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</si>
  <si>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</si>
  <si>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</si>
  <si>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</si>
  <si>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</si>
  <si>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</si>
  <si>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</si>
  <si>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</si>
  <si>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</si>
  <si>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</si>
  <si>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</si>
  <si>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</si>
  <si>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</si>
  <si>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</si>
  <si>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</si>
  <si>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</si>
  <si>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</si>
  <si>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</si>
  <si>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</si>
  <si>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</si>
  <si>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</si>
  <si>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</si>
  <si>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</si>
  <si>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</si>
  <si>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</si>
  <si>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</si>
  <si>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</si>
  <si>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</si>
  <si>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</si>
  <si>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</si>
  <si>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</si>
  <si>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</si>
  <si>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</si>
  <si>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</si>
  <si>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</si>
  <si>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</si>
  <si>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</si>
  <si>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</si>
  <si>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</si>
  <si>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</si>
  <si>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</si>
  <si>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</si>
  <si>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</si>
  <si>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</si>
  <si>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</si>
  <si>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</si>
  <si>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</si>
  <si>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</si>
  <si>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</si>
  <si>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</si>
  <si>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</si>
  <si>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</si>
  <si>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</si>
  <si>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</si>
  <si>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</si>
  <si>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</si>
  <si>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</si>
  <si>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</si>
  <si>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</si>
  <si>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</si>
  <si>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</si>
  <si>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</si>
  <si>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</si>
  <si>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</si>
  <si>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</si>
  <si>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</si>
  <si>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</si>
  <si>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</si>
  <si>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</si>
  <si>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</si>
  <si>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</si>
  <si>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</si>
  <si>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</si>
  <si>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</si>
  <si>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</si>
  <si>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</si>
  <si>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</si>
  <si>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</si>
  <si>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</si>
  <si>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</si>
  <si>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</si>
  <si>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</si>
  <si>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</si>
  <si>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</si>
  <si>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</si>
  <si>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</si>
  <si>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</si>
  <si>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</si>
  <si>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</si>
  <si>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</si>
  <si>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</si>
  <si>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</si>
  <si>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</si>
  <si>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</si>
  <si>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</si>
  <si>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</si>
  <si>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</si>
  <si>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</si>
  <si>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</si>
  <si>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</si>
  <si>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</si>
  <si>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</si>
  <si>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</si>
  <si>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</si>
  <si>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</si>
  <si>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</si>
  <si>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</si>
  <si>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</si>
  <si>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</si>
  <si>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</si>
  <si>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</si>
  <si>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</si>
  <si>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</si>
  <si>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</si>
  <si>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</si>
  <si>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</si>
  <si>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</si>
  <si>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</si>
  <si>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</si>
  <si>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</si>
  <si>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</si>
  <si>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</si>
  <si>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</si>
  <si>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</si>
  <si>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</si>
  <si>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</si>
  <si>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</si>
  <si>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</si>
  <si>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</si>
  <si>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</si>
  <si>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</si>
  <si>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</si>
  <si>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</si>
  <si>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</si>
  <si>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</si>
  <si>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</si>
  <si>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</si>
  <si>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</si>
  <si>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</si>
  <si>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</si>
  <si>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</si>
  <si>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</si>
  <si>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</si>
  <si>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</si>
  <si>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</si>
  <si>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</si>
  <si>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</si>
  <si>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</si>
  <si>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</si>
  <si>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</si>
  <si>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</si>
  <si>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</si>
  <si>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</si>
  <si>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</si>
  <si>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</si>
  <si>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</si>
  <si>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</si>
  <si>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</si>
  <si>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</si>
  <si>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</si>
  <si>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</si>
  <si>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</si>
  <si>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</si>
  <si>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</si>
  <si>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</si>
  <si>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</si>
  <si>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</si>
  <si>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</si>
  <si>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</si>
  <si>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</si>
  <si>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</si>
  <si>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</si>
  <si>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</si>
  <si>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</si>
  <si>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</si>
  <si>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</si>
  <si>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</si>
  <si>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</si>
  <si>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</si>
  <si>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</si>
  <si>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</si>
  <si>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</si>
  <si>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</si>
  <si>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</si>
  <si>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</si>
  <si>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</si>
  <si>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</si>
  <si>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</si>
  <si>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</si>
  <si>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</si>
  <si>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</si>
  <si>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</si>
  <si>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</si>
  <si>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</si>
  <si>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</si>
  <si>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</si>
  <si>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</si>
  <si>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</si>
  <si>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</si>
  <si>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</si>
  <si>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</si>
  <si>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</si>
  <si>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</si>
  <si>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</si>
  <si>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</si>
  <si>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</si>
  <si>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</si>
  <si>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</si>
  <si>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</si>
  <si>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</si>
  <si>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</si>
  <si>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</si>
  <si>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</si>
  <si>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</si>
  <si>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</si>
  <si>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</si>
  <si>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</si>
  <si>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</si>
  <si>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</si>
  <si>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</si>
  <si>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</si>
  <si>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</si>
  <si>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</si>
  <si>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</si>
  <si>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</si>
  <si>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</si>
  <si>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</si>
  <si>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</si>
  <si>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</si>
  <si>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</si>
  <si>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</si>
  <si>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</si>
  <si>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</si>
  <si>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</si>
  <si>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</si>
  <si>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</si>
  <si>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</si>
  <si>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</si>
  <si>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</si>
  <si>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</si>
  <si>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</si>
  <si>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</si>
  <si>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</si>
  <si>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</si>
  <si>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</si>
  <si>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</si>
  <si>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</si>
  <si>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</si>
  <si>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</si>
  <si>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</si>
  <si>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</si>
  <si>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</si>
  <si>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</si>
  <si>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</si>
  <si>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</si>
  <si>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</si>
  <si>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</si>
  <si>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</si>
  <si>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</si>
  <si>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</si>
  <si>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</si>
  <si>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</si>
  <si>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</si>
  <si>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</si>
  <si>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</si>
  <si>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</si>
  <si>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</si>
  <si>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</si>
  <si>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</si>
  <si>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</si>
  <si>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</si>
  <si>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</si>
  <si>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</si>
  <si>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</si>
  <si>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</si>
  <si>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</si>
  <si>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</si>
  <si>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</si>
  <si>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</si>
  <si>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</si>
  <si>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</si>
  <si>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</si>
  <si>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</si>
  <si>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</si>
  <si>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</si>
  <si>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</si>
  <si>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</si>
  <si>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</si>
  <si>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</si>
  <si>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</si>
  <si>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</si>
  <si>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</si>
  <si>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</si>
  <si>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</si>
  <si>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</si>
  <si>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</si>
  <si>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</si>
  <si>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</si>
  <si>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</si>
  <si>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</si>
  <si>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</si>
  <si>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</si>
  <si>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</si>
  <si>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</si>
  <si>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</si>
  <si>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</si>
  <si>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</si>
  <si>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</si>
  <si>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</si>
  <si>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</si>
  <si>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</si>
  <si>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</si>
  <si>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</si>
  <si>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</si>
  <si>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</si>
  <si>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</si>
  <si>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</si>
  <si>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</si>
  <si>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</si>
  <si>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</si>
  <si>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</si>
  <si>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</si>
  <si>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</si>
  <si>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</si>
  <si>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</si>
  <si>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</si>
  <si>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</si>
  <si>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</si>
  <si>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</si>
  <si>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</si>
  <si>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</si>
  <si>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</si>
  <si>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</si>
  <si>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</si>
  <si>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</si>
  <si>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</si>
  <si>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</si>
  <si>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</si>
  <si>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</si>
  <si>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</si>
  <si>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</si>
  <si>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</si>
  <si>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</si>
  <si>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</si>
  <si>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</si>
  <si>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</si>
  <si>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</si>
  <si>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</si>
  <si>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</si>
  <si>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</si>
  <si>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</si>
  <si>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</si>
  <si>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</si>
  <si>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</si>
  <si>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</si>
  <si>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</si>
  <si>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</si>
  <si>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</si>
  <si>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</si>
  <si>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</si>
  <si>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</si>
  <si>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</si>
  <si>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</si>
  <si>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</si>
  <si>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</si>
  <si>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</si>
  <si>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</si>
  <si>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</si>
  <si>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</si>
  <si>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</si>
  <si>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</si>
  <si>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</si>
  <si>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</si>
  <si>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</si>
  <si>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</si>
  <si>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</si>
  <si>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</si>
  <si>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</si>
  <si>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</si>
  <si>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</si>
  <si>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</si>
  <si>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</si>
  <si>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</si>
  <si>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</si>
  <si>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</si>
  <si>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</si>
  <si>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</si>
  <si>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</si>
  <si>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</si>
  <si>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</si>
  <si>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</si>
  <si>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</si>
  <si>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</si>
  <si>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</si>
  <si>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</si>
  <si>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</si>
  <si>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</si>
  <si>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</si>
  <si>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</si>
  <si>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</si>
  <si>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</si>
  <si>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</si>
  <si>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</si>
  <si>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</si>
  <si>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</si>
  <si>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</si>
  <si>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</si>
  <si>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</si>
  <si>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</si>
  <si>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</si>
  <si>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</si>
  <si>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</si>
  <si>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</si>
  <si>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</si>
  <si>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</si>
  <si>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</si>
  <si>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</si>
  <si>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</si>
  <si>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</si>
  <si>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</si>
  <si>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</si>
  <si>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</si>
  <si>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</si>
  <si>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</si>
  <si>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</si>
  <si>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</si>
  <si>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</si>
  <si>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</si>
  <si>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</si>
  <si>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</si>
  <si>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</si>
  <si>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</si>
  <si>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</si>
  <si>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</si>
  <si>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</si>
  <si>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</si>
  <si>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</si>
  <si>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</si>
  <si>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</si>
  <si>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</si>
  <si>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</si>
  <si>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</si>
  <si>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</si>
  <si>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</si>
  <si>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</si>
  <si>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</si>
  <si>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</si>
  <si>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</si>
  <si>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</si>
  <si>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</si>
  <si>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</si>
  <si>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</si>
  <si>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</si>
  <si>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</si>
  <si>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</si>
  <si>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</si>
  <si>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</si>
  <si>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</si>
  <si>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</si>
  <si>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</si>
  <si>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</si>
  <si>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</si>
  <si>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</si>
  <si>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</si>
  <si>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</si>
  <si>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</si>
  <si>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</si>
  <si>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</si>
  <si>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</si>
  <si>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</si>
  <si>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</si>
  <si>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</si>
  <si>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</si>
  <si>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</si>
  <si>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</si>
  <si>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</si>
  <si>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</si>
  <si>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</si>
  <si>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</si>
  <si>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</si>
  <si>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</si>
  <si>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</si>
  <si>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</si>
  <si>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</si>
  <si>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</si>
  <si>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</si>
  <si>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</si>
  <si>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</si>
  <si>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</si>
  <si>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</si>
  <si>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</si>
  <si>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</si>
  <si>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</si>
  <si>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</si>
  <si>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</si>
  <si>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</si>
  <si>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</si>
  <si>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</si>
  <si>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</si>
  <si>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</si>
  <si>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</si>
  <si>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</si>
  <si>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</si>
  <si>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</si>
  <si>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</si>
  <si>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</si>
  <si>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</si>
  <si>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</si>
  <si>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</si>
  <si>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</si>
  <si>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</si>
  <si>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</si>
  <si>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</si>
  <si>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</si>
  <si>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</si>
  <si>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</si>
  <si>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</si>
  <si>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</si>
  <si>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</si>
  <si>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</si>
  <si>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</si>
  <si>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</si>
  <si>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</si>
  <si>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</si>
  <si>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</si>
  <si>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</si>
  <si>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</si>
  <si>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</si>
  <si>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</si>
  <si>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</si>
  <si>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</si>
  <si>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</si>
  <si>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</si>
  <si>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</si>
  <si>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</si>
  <si>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</si>
  <si>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</si>
  <si>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</si>
  <si>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</si>
  <si>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</si>
  <si>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</si>
  <si>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</si>
  <si>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</si>
  <si>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</si>
  <si>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</si>
  <si>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</si>
  <si>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</si>
  <si>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</si>
  <si>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</si>
  <si>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</si>
  <si>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</si>
  <si>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</si>
  <si>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</si>
  <si>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</si>
  <si>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</si>
  <si>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</si>
  <si>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</si>
  <si>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</si>
  <si>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</si>
  <si>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</si>
  <si>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</si>
  <si>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</si>
  <si>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</si>
  <si>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</si>
  <si>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</si>
  <si>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</si>
  <si>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</si>
  <si>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</si>
  <si>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</si>
  <si>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</si>
  <si>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</si>
  <si>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</si>
  <si>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</si>
  <si>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</si>
  <si>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</si>
  <si>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</si>
  <si>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</si>
  <si>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</si>
  <si>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</si>
  <si>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</si>
  <si>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</si>
  <si>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</si>
  <si>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</si>
  <si>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</si>
  <si>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</si>
  <si>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</si>
  <si>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</si>
  <si>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</si>
  <si>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</si>
  <si>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</si>
  <si>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</si>
  <si>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</si>
  <si>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</si>
  <si>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</si>
  <si>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</si>
  <si>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</si>
  <si>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</si>
  <si>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</si>
  <si>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</si>
  <si>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</si>
  <si>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</si>
  <si>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</si>
  <si>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</si>
  <si>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</si>
  <si>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</si>
  <si>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</si>
  <si>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</si>
  <si>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</si>
  <si>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</si>
  <si>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</si>
  <si>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</si>
  <si>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</si>
  <si>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</si>
  <si>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</si>
  <si>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</si>
  <si>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</si>
  <si>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</si>
  <si>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</si>
  <si>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</si>
  <si>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</si>
  <si>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</si>
  <si>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</si>
  <si>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</si>
  <si>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</si>
  <si>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</si>
  <si>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</si>
  <si>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</si>
  <si>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</si>
  <si>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</si>
  <si>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</si>
  <si>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</si>
  <si>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</si>
  <si>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</si>
  <si>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</si>
  <si>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</si>
  <si>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</si>
  <si>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</si>
  <si>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</si>
  <si>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</si>
  <si>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</si>
  <si>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</si>
  <si>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</si>
  <si>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</si>
  <si>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</si>
  <si>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</si>
  <si>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</si>
  <si>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</si>
  <si>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</si>
  <si>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</si>
  <si>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</si>
  <si>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</si>
  <si>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</si>
  <si>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</si>
  <si>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</si>
  <si>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</si>
  <si>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</si>
  <si>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</si>
  <si>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</si>
  <si>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</si>
  <si>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</si>
  <si>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</si>
  <si>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</si>
  <si>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</si>
  <si>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</si>
  <si>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</si>
  <si>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</si>
  <si>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</si>
  <si>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</si>
  <si>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</si>
  <si>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</si>
  <si>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</si>
  <si>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</si>
  <si>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</si>
  <si>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</si>
  <si>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</si>
  <si>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</si>
  <si>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</si>
  <si>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</si>
  <si>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</si>
  <si>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</si>
  <si>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</si>
  <si>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</si>
  <si>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</si>
  <si>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</si>
  <si>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</si>
  <si>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</si>
  <si>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</si>
  <si>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</si>
  <si>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</si>
  <si>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</si>
  <si>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</si>
  <si>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</si>
  <si>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</si>
  <si>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</si>
  <si>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</si>
  <si>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</si>
  <si>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</si>
  <si>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</si>
  <si>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</si>
  <si>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</si>
  <si>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</si>
  <si>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</si>
  <si>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</si>
  <si>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</si>
  <si>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</si>
  <si>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</si>
  <si>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</si>
  <si>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</si>
  <si>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</si>
  <si>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</si>
  <si>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</si>
  <si>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</si>
  <si>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</si>
  <si>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</si>
  <si>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</si>
  <si>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</si>
  <si>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</si>
  <si>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</si>
  <si>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</si>
  <si>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</si>
  <si>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</si>
  <si>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</si>
  <si>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</si>
  <si>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</si>
  <si>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</si>
  <si>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</si>
  <si>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</si>
  <si>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</si>
  <si>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</si>
  <si>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</si>
  <si>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</si>
  <si>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</si>
  <si>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</si>
  <si>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</si>
  <si>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</si>
  <si>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</si>
  <si>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</si>
  <si>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</si>
  <si>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</si>
  <si>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</si>
  <si>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</si>
  <si>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</si>
  <si>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</si>
  <si>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</si>
  <si>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</si>
  <si>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</si>
  <si>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</si>
  <si>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</si>
  <si>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</si>
  <si>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</si>
  <si>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</si>
  <si>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</si>
  <si>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</si>
  <si>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</si>
  <si>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</si>
  <si>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</si>
  <si>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</si>
  <si>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</si>
  <si>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</si>
  <si>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</si>
  <si>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</si>
  <si>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</si>
  <si>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</si>
  <si>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</si>
  <si>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</si>
  <si>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</si>
  <si>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</si>
  <si>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</si>
  <si>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</si>
  <si>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</si>
  <si>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</si>
  <si>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</si>
  <si>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</si>
  <si>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</si>
  <si>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</si>
  <si>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</si>
  <si>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</si>
  <si>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</si>
  <si>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</si>
  <si>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</si>
  <si>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</si>
  <si>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</si>
  <si>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</si>
  <si>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</si>
  <si>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</si>
  <si>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</si>
  <si>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</si>
  <si>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</si>
  <si>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</si>
  <si>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</si>
  <si>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</si>
  <si>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</si>
  <si>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</si>
  <si>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</si>
  <si>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</si>
  <si>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</si>
  <si>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</si>
  <si>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</si>
  <si>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</si>
  <si>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</si>
  <si>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</si>
  <si>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</si>
  <si>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</si>
  <si>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</si>
  <si>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</si>
  <si>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</si>
  <si>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</si>
  <si>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</si>
  <si>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</si>
  <si>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</si>
  <si>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</si>
  <si>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</si>
  <si>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</si>
  <si>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</si>
  <si>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</si>
  <si>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</si>
  <si>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</si>
  <si>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</si>
  <si>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</si>
  <si>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</si>
  <si>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</si>
  <si>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</si>
  <si>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</si>
  <si>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</si>
  <si>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</si>
  <si>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</si>
  <si>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</si>
  <si>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</si>
  <si>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</si>
  <si>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</si>
  <si>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</si>
  <si>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</si>
  <si>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</si>
  <si>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</si>
  <si>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</si>
  <si>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</si>
  <si>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</si>
  <si>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</si>
  <si>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</si>
  <si>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</si>
  <si>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</si>
  <si>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</si>
  <si>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</si>
  <si>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</si>
  <si>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</si>
  <si>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</si>
  <si>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</si>
  <si>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</si>
  <si>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</si>
  <si>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</si>
  <si>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</si>
  <si>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</si>
  <si>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</si>
  <si>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</si>
  <si>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</si>
  <si>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</si>
  <si>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</si>
  <si>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</si>
  <si>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</si>
  <si>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</si>
  <si>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</si>
  <si>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</si>
  <si>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</si>
  <si>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</si>
  <si>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</si>
  <si>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</si>
  <si>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</si>
  <si>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</si>
  <si>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</si>
  <si>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</si>
  <si>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</si>
  <si>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</si>
  <si>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</si>
  <si>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</si>
  <si>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</si>
  <si>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</si>
  <si>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</si>
  <si>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</si>
  <si>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</si>
  <si>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</si>
  <si>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</si>
  <si>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</si>
  <si>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</si>
  <si>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</si>
  <si>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</si>
  <si>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</si>
  <si>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</si>
  <si>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</si>
  <si>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</si>
  <si>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</si>
  <si>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</si>
  <si>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</si>
  <si>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</si>
  <si>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</si>
  <si>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</si>
  <si>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</si>
  <si>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</si>
  <si>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</si>
  <si>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</si>
  <si>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</si>
  <si>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</si>
  <si>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</si>
  <si>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</si>
  <si>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</si>
  <si>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</si>
  <si>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</si>
  <si>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</si>
  <si>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</si>
  <si>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</si>
  <si>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</si>
  <si>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</si>
  <si>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</si>
  <si>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</si>
  <si>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</si>
  <si>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</si>
  <si>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</si>
  <si>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</si>
  <si>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</si>
  <si>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</si>
  <si>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</si>
  <si>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</si>
  <si>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</si>
  <si>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</si>
  <si>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</si>
  <si>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</si>
  <si>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</si>
  <si>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</si>
  <si>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</si>
  <si>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</si>
  <si>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</si>
  <si>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</si>
  <si>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</si>
  <si>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</si>
  <si>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</si>
  <si>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</si>
  <si>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</si>
  <si>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</si>
  <si>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</si>
  <si>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</si>
  <si>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</si>
  <si>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</si>
  <si>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</si>
  <si>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</si>
  <si>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</si>
  <si>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</si>
  <si>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</si>
  <si>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</si>
  <si>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</si>
  <si>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</si>
  <si>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</si>
  <si>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</si>
  <si>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</si>
  <si>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</si>
  <si>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</si>
  <si>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</si>
  <si>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</si>
  <si>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</si>
  <si>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</si>
  <si>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</si>
  <si>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</si>
  <si>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</si>
  <si>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</si>
  <si>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</si>
  <si>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</si>
  <si>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</si>
  <si>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</si>
  <si>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</si>
  <si>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</si>
  <si>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</si>
  <si>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</si>
  <si>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</si>
  <si>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</si>
  <si>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</si>
  <si>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</si>
  <si>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</si>
  <si>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</si>
  <si>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</si>
  <si>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</si>
  <si>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</si>
  <si>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</si>
  <si>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</si>
  <si>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</si>
  <si>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</si>
  <si>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</si>
  <si>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</si>
  <si>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</si>
  <si>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</si>
  <si>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</si>
  <si>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</si>
  <si>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</si>
  <si>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</si>
  <si>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</si>
  <si>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</si>
  <si>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</si>
  <si>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</si>
  <si>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</si>
  <si>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</si>
  <si>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</si>
  <si>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</si>
  <si>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</si>
  <si>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</si>
  <si>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</si>
  <si>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</si>
  <si>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</si>
  <si>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</si>
  <si>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</si>
  <si>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</si>
  <si>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</si>
  <si>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</si>
  <si>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</si>
  <si>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</si>
  <si>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</si>
  <si>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</si>
  <si>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</si>
  <si>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</si>
  <si>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</si>
  <si>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</si>
  <si>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</si>
  <si>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</si>
  <si>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</si>
  <si>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</si>
  <si>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</si>
  <si>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</si>
  <si>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</si>
  <si>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</si>
  <si>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</si>
  <si>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</si>
  <si>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</si>
  <si>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</si>
  <si>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</si>
  <si>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</si>
  <si>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</si>
  <si>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</si>
  <si>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</si>
  <si>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</si>
  <si>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</si>
  <si>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</si>
  <si>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</si>
  <si>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</si>
  <si>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</si>
  <si>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</si>
  <si>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</si>
  <si>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</si>
  <si>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</si>
  <si>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</si>
  <si>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</si>
  <si>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</si>
  <si>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</si>
  <si>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</si>
  <si>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</si>
  <si>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</si>
  <si>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</si>
  <si>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</si>
  <si>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</si>
  <si>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</si>
  <si>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</si>
  <si>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</si>
  <si>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</si>
  <si>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</si>
  <si>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</si>
  <si>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</si>
  <si>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</si>
  <si>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</si>
  <si>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</si>
  <si>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</si>
  <si>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</si>
  <si>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</si>
  <si>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</si>
  <si>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</si>
  <si>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</si>
  <si>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</si>
  <si>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</si>
  <si>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</si>
  <si>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</si>
  <si>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</si>
  <si>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</si>
  <si>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</si>
  <si>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</si>
  <si>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</si>
  <si>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</si>
  <si>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</si>
  <si>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</si>
  <si>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</si>
  <si>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</si>
  <si>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</si>
  <si>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</si>
  <si>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</si>
  <si>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</si>
  <si>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</si>
  <si>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</si>
  <si>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</si>
  <si>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</si>
  <si>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</si>
  <si>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</si>
  <si>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</si>
  <si>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</si>
  <si>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</si>
  <si>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</si>
  <si>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</si>
  <si>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</si>
  <si>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</si>
  <si>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</si>
  <si>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</si>
  <si>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</si>
  <si>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</si>
  <si>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</si>
  <si>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</si>
  <si>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</si>
  <si>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</si>
  <si>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</si>
  <si>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</si>
  <si>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</si>
  <si>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</si>
  <si>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</si>
  <si>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</si>
  <si>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</si>
  <si>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</si>
  <si>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</si>
  <si>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</si>
  <si>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</si>
  <si>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</si>
  <si>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</si>
  <si>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</si>
  <si>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</si>
  <si>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</si>
  <si>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</si>
  <si>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</si>
  <si>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</si>
  <si>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</si>
  <si>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</si>
  <si>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</si>
  <si>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</si>
  <si>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</si>
  <si>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</si>
  <si>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</si>
  <si>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</si>
  <si>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</si>
  <si>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</si>
  <si>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</si>
  <si>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</si>
  <si>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</si>
  <si>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</si>
  <si>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</si>
  <si>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</si>
  <si>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</si>
  <si>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</si>
  <si>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</si>
  <si>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</si>
  <si>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</si>
  <si>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</si>
  <si>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</si>
  <si>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</si>
  <si>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</si>
  <si>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</si>
  <si>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</si>
  <si>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</si>
  <si>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</si>
  <si>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</si>
  <si>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</si>
  <si>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</si>
  <si>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</si>
  <si>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</si>
  <si>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</si>
  <si>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</si>
  <si>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</si>
  <si>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</si>
  <si>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</si>
  <si>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</si>
  <si>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</si>
  <si>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</si>
  <si>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</si>
  <si>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</si>
  <si>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</si>
  <si>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</si>
  <si>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</si>
  <si>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</si>
  <si>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</si>
  <si>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</si>
  <si>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</si>
  <si>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</si>
  <si>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</si>
  <si>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</si>
  <si>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</si>
  <si>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</si>
  <si>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</si>
  <si>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</si>
  <si>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</si>
  <si>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</si>
  <si>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</si>
  <si>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</si>
  <si>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</si>
  <si>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</si>
  <si>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</si>
  <si>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</si>
  <si>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</si>
  <si>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</si>
  <si>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</si>
  <si>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</si>
  <si>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</si>
  <si>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</si>
  <si>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</si>
  <si>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</si>
  <si>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</si>
  <si>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</si>
  <si>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</si>
  <si>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</si>
  <si>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</si>
  <si>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</si>
  <si>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</si>
  <si>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</si>
  <si>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</si>
  <si>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</si>
  <si>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</si>
  <si>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</si>
  <si>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</si>
  <si>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</si>
  <si>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</si>
  <si>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</si>
  <si>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</si>
  <si>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</si>
  <si>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</si>
  <si>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</si>
  <si>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</si>
  <si>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</si>
  <si>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</si>
  <si>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</si>
  <si>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</si>
  <si>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</si>
  <si>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</si>
  <si>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</si>
  <si>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</si>
  <si>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</si>
  <si>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</si>
  <si>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</si>
  <si>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</si>
  <si>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</si>
  <si>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</si>
  <si>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</si>
  <si>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</si>
  <si>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</si>
  <si>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</si>
  <si>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</si>
  <si>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</si>
  <si>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</si>
  <si>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</si>
  <si>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</si>
  <si>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</si>
  <si>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</si>
  <si>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</si>
  <si>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</si>
  <si>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</si>
  <si>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</si>
  <si>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</si>
  <si>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</si>
  <si>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</si>
  <si>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</si>
  <si>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</si>
  <si>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</si>
  <si>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</si>
  <si>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</si>
  <si>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</si>
  <si>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</si>
  <si>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</si>
  <si>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</si>
  <si>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</si>
  <si>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</si>
  <si>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</si>
  <si>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</si>
  <si>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</si>
  <si>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</si>
  <si>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</si>
  <si>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</si>
  <si>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</si>
  <si>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</si>
  <si>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</si>
  <si>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</si>
  <si>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</si>
  <si>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</si>
  <si>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</si>
  <si>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</si>
  <si>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</si>
  <si>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</si>
  <si>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</si>
  <si>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</si>
  <si>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</si>
  <si>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</si>
  <si>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</si>
  <si>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</si>
  <si>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</si>
  <si>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</si>
  <si>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</si>
  <si>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</si>
  <si>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</si>
  <si>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</si>
  <si>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</si>
  <si>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</si>
  <si>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</si>
  <si>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</si>
  <si>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</si>
  <si>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</si>
  <si>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</si>
  <si>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</si>
  <si>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</si>
  <si>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</si>
  <si>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</si>
  <si>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</si>
  <si>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</si>
  <si>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</si>
  <si>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</si>
  <si>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</si>
  <si>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</si>
  <si>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</si>
  <si>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</si>
  <si>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</si>
  <si>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</si>
  <si>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</si>
  <si>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</si>
  <si>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</si>
  <si>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</si>
  <si>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</si>
  <si>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</si>
  <si>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</si>
  <si>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</si>
  <si>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</si>
  <si>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</si>
  <si>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</si>
  <si>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</si>
  <si>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</si>
  <si>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</si>
  <si>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</si>
  <si>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</si>
  <si>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</si>
  <si>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</si>
  <si>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</si>
  <si>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</si>
  <si>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</si>
  <si>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</si>
  <si>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</si>
  <si>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</si>
  <si>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</si>
  <si>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</si>
  <si>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</si>
  <si>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</si>
  <si>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</si>
  <si>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</si>
  <si>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</si>
  <si>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</si>
  <si>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</si>
  <si>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</si>
  <si>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</si>
  <si>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</si>
  <si>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</si>
  <si>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</si>
  <si>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</si>
  <si>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</si>
  <si>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</si>
  <si>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</si>
  <si>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</si>
  <si>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</si>
  <si>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</si>
  <si>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</si>
  <si>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</si>
  <si>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</si>
  <si>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</si>
  <si>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</si>
  <si>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</si>
  <si>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</si>
  <si>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</si>
  <si>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</si>
  <si>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</si>
  <si>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</si>
  <si>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</si>
  <si>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</si>
  <si>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</si>
  <si>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</si>
  <si>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</si>
  <si>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</si>
  <si>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</si>
  <si>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</si>
  <si>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</si>
  <si>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</si>
  <si>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</si>
  <si>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</si>
  <si>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</si>
  <si>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</si>
  <si>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</si>
  <si>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</si>
  <si>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</si>
  <si>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</si>
  <si>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</si>
  <si>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</si>
  <si>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</si>
  <si>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</si>
  <si>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</si>
  <si>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</si>
  <si>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</si>
  <si>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</si>
  <si>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</si>
  <si>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</si>
  <si>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</si>
  <si>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</si>
  <si>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</si>
  <si>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</si>
  <si>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</si>
  <si>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</si>
  <si>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</si>
  <si>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</si>
  <si>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</si>
  <si>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</si>
  <si>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</si>
  <si>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</si>
  <si>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</si>
  <si>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</si>
  <si>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</si>
  <si>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</si>
  <si>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</si>
  <si>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</si>
  <si>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</si>
  <si>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</si>
  <si>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</si>
  <si>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</si>
  <si>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</si>
  <si>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</si>
  <si>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</si>
  <si>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</si>
  <si>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</si>
  <si>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</si>
  <si>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</si>
  <si>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</si>
  <si>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</si>
  <si>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</si>
  <si>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</si>
  <si>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</si>
  <si>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</si>
  <si>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</si>
  <si>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</si>
  <si>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</si>
  <si>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</si>
  <si>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</si>
  <si>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</si>
  <si>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</si>
  <si>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</si>
  <si>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</si>
  <si>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</si>
  <si>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</si>
  <si>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</si>
  <si>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</si>
  <si>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</si>
  <si>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</si>
  <si>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</si>
  <si>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</si>
  <si>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</si>
  <si>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</si>
  <si>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</si>
  <si>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</si>
  <si>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</si>
  <si>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</si>
  <si>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</si>
  <si>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</si>
  <si>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</si>
  <si>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</si>
  <si>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</si>
  <si>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</si>
  <si>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</si>
  <si>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</si>
  <si>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</si>
  <si>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</si>
  <si>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</si>
  <si>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</si>
  <si>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</si>
  <si>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</si>
  <si>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</si>
  <si>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</si>
  <si>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</si>
  <si>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</si>
  <si>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</si>
  <si>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</si>
  <si>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</si>
  <si>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</si>
  <si>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</si>
  <si>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</si>
  <si>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</si>
  <si>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</si>
  <si>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</si>
  <si>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</si>
  <si>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</si>
  <si>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</si>
  <si>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</si>
  <si>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</si>
  <si>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</si>
  <si>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</si>
  <si>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</si>
  <si>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</si>
  <si>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</si>
  <si>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</si>
  <si>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</si>
  <si>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</si>
  <si>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</si>
  <si>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</si>
  <si>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</si>
  <si>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</si>
  <si>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</si>
  <si>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</si>
  <si>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</si>
  <si>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</si>
  <si>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</si>
  <si>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</si>
  <si>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</si>
  <si>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</si>
  <si>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</si>
  <si>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</si>
  <si>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</si>
  <si>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</si>
  <si>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</si>
  <si>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</si>
  <si>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</si>
  <si>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</si>
  <si>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</si>
  <si>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</si>
  <si>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</si>
  <si>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</si>
  <si>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</si>
  <si>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</si>
  <si>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</si>
  <si>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</si>
  <si>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</si>
  <si>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</si>
  <si>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</si>
  <si>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</si>
  <si>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</si>
  <si>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</si>
  <si>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</si>
  <si>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</si>
  <si>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</si>
  <si>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</si>
  <si>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</si>
  <si>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</si>
  <si>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</si>
  <si>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</si>
  <si>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</si>
  <si>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</si>
  <si>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</si>
  <si>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</si>
  <si>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</si>
  <si>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</si>
  <si>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</si>
  <si>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</si>
  <si>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</si>
  <si>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</si>
  <si>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</si>
  <si>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</si>
  <si>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</si>
  <si>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</si>
  <si>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</si>
  <si>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</si>
  <si>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</si>
  <si>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</si>
  <si>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</si>
  <si>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</si>
  <si>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</si>
  <si>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</si>
  <si>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</si>
  <si>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</si>
  <si>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</si>
  <si>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</si>
  <si>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</si>
  <si>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</si>
  <si>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</si>
  <si>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</si>
  <si>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</si>
  <si>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</si>
  <si>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</si>
  <si>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</si>
  <si>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</si>
  <si>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</si>
  <si>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</si>
  <si>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</si>
  <si>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</si>
  <si>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</si>
  <si>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</si>
  <si>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</si>
  <si>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</si>
  <si>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</si>
  <si>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</si>
  <si>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</si>
  <si>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</si>
  <si>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</si>
  <si>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</si>
  <si>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</si>
  <si>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</si>
  <si>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</si>
  <si>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</si>
  <si>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</si>
  <si>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</si>
  <si>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</si>
  <si>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</si>
  <si>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</si>
  <si>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</si>
  <si>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</si>
  <si>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</si>
  <si>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</si>
  <si>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</si>
  <si>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</si>
  <si>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</si>
  <si>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</si>
  <si>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</si>
  <si>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</si>
  <si>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</si>
  <si>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</si>
  <si>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</si>
  <si>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</si>
  <si>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</si>
  <si>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</si>
  <si>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</si>
  <si>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</si>
  <si>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</si>
  <si>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</si>
  <si>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</si>
  <si>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</si>
  <si>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</si>
  <si>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</si>
  <si>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</si>
  <si>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</si>
  <si>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</si>
  <si>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</si>
  <si>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</si>
  <si>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</si>
  <si>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</si>
  <si>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</si>
  <si>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</si>
  <si>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</si>
  <si>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</si>
  <si>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</si>
  <si>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</si>
  <si>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</si>
  <si>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</si>
  <si>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</si>
  <si>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</si>
  <si>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</si>
  <si>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</si>
  <si>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</si>
  <si>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</si>
  <si>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</si>
  <si>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</si>
  <si>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</si>
  <si>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</si>
  <si>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</si>
  <si>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</si>
  <si>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</si>
  <si>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</si>
  <si>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</si>
  <si>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</si>
  <si>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</si>
  <si>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</si>
  <si>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</si>
  <si>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</si>
  <si>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</si>
  <si>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</si>
  <si>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</si>
  <si>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</si>
  <si>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</si>
  <si>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</si>
  <si>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</si>
  <si>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</si>
  <si>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</si>
  <si>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</si>
  <si>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</si>
  <si>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</si>
  <si>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</si>
  <si>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</si>
  <si>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</si>
  <si>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</si>
  <si>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</si>
  <si>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</si>
  <si>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</si>
  <si>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</si>
  <si>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</si>
  <si>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</si>
  <si>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</si>
  <si>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</si>
  <si>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</si>
  <si>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</si>
  <si>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</si>
  <si>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</si>
  <si>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</si>
  <si>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</si>
  <si>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</si>
  <si>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</si>
  <si>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</si>
  <si>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</si>
  <si>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</si>
  <si>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</si>
  <si>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</si>
  <si>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</si>
  <si>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</si>
  <si>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</si>
  <si>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</si>
  <si>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</si>
  <si>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</si>
  <si>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</si>
  <si>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</si>
  <si>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</si>
  <si>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</si>
  <si>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</si>
  <si>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</si>
  <si>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</si>
  <si>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</si>
  <si>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</si>
  <si>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</si>
  <si>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</si>
  <si>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</si>
  <si>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</si>
  <si>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</si>
  <si>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</si>
  <si>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</si>
  <si>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</si>
  <si>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</si>
  <si>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</si>
  <si>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</si>
  <si>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</si>
  <si>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</si>
  <si>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</si>
  <si>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</si>
  <si>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</si>
  <si>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</si>
  <si>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</si>
  <si>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</si>
  <si>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</si>
  <si>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</si>
  <si>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</si>
  <si>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</si>
  <si>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</si>
  <si>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</si>
  <si>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</si>
  <si>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</si>
  <si>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</si>
  <si>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</si>
  <si>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</si>
  <si>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</si>
  <si>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</si>
  <si>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</si>
  <si>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</si>
  <si>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</si>
  <si>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</si>
  <si>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</si>
  <si>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</si>
  <si>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</si>
  <si>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</si>
  <si>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</si>
  <si>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</si>
  <si>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</si>
  <si>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</si>
  <si>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</si>
  <si>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</si>
  <si>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</si>
  <si>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</si>
  <si>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</si>
  <si>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</si>
  <si>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</si>
  <si>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</si>
  <si>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</si>
  <si>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</si>
  <si>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</si>
  <si>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</si>
  <si>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</si>
  <si>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</si>
  <si>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</si>
  <si>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</si>
  <si>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</si>
  <si>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</si>
  <si>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</si>
  <si>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</si>
  <si>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</si>
  <si>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</si>
  <si>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</si>
  <si>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</si>
  <si>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</si>
  <si>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</si>
  <si>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</si>
  <si>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</si>
  <si>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</si>
  <si>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</si>
  <si>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</si>
  <si>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</si>
  <si>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</si>
  <si>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</si>
  <si>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</si>
  <si>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</si>
  <si>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</si>
  <si>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</si>
  <si>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</si>
  <si>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</si>
  <si>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</si>
  <si>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</si>
  <si>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</si>
  <si>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</si>
  <si>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</si>
  <si>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</si>
  <si>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</si>
  <si>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</si>
  <si>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</si>
  <si>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</si>
  <si>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</si>
  <si>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</si>
  <si>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</si>
  <si>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</si>
  <si>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</si>
  <si>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</si>
  <si>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</si>
  <si>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</si>
  <si>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</si>
  <si>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</si>
  <si>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</si>
  <si>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</si>
  <si>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</si>
  <si>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</si>
  <si>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</si>
  <si>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</si>
  <si>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</si>
  <si>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</si>
  <si>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</si>
  <si>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</si>
  <si>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</si>
  <si>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</si>
  <si>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</si>
  <si>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</si>
  <si>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</si>
  <si>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</si>
  <si>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</si>
  <si>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</si>
  <si>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</si>
  <si>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</si>
  <si>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</si>
  <si>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</si>
  <si>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</si>
  <si>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</si>
  <si>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</si>
  <si>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</si>
  <si>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</si>
  <si>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</si>
  <si>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</si>
  <si>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</si>
  <si>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</si>
  <si>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</si>
  <si>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</si>
  <si>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</si>
  <si>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</si>
  <si>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</si>
  <si>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</si>
  <si>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</si>
  <si>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</si>
  <si>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</si>
  <si>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</si>
  <si>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</si>
  <si>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</si>
  <si>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</si>
  <si>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</si>
  <si>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</si>
  <si>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</si>
  <si>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</si>
  <si>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</si>
  <si>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</si>
  <si>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</si>
  <si>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</si>
  <si>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</si>
  <si>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</si>
  <si>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</si>
  <si>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</si>
  <si>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</si>
  <si>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</si>
  <si>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</si>
  <si>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</si>
  <si>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</si>
  <si>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</si>
  <si>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</si>
  <si>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</si>
  <si>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</si>
  <si>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</si>
  <si>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</si>
  <si>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</si>
  <si>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</si>
  <si>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</si>
  <si>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</si>
  <si>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</si>
  <si>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</si>
  <si>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</si>
  <si>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</si>
  <si>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</si>
  <si>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</si>
  <si>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</si>
  <si>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</si>
  <si>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</si>
  <si>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</si>
  <si>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</si>
  <si>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</si>
  <si>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</si>
  <si>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</si>
  <si>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</si>
  <si>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</si>
  <si>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</si>
  <si>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</si>
  <si>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</si>
  <si>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</si>
  <si>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</si>
  <si>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</si>
  <si>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</si>
  <si>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</si>
  <si>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</si>
  <si>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</si>
  <si>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</si>
  <si>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</si>
  <si>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</si>
  <si>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</si>
  <si>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</si>
  <si>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</si>
  <si>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</si>
  <si>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</si>
  <si>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</si>
  <si>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</si>
  <si>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</si>
  <si>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</si>
  <si>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</si>
  <si>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</si>
  <si>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</si>
  <si>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</si>
  <si>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</si>
  <si>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</si>
  <si>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</si>
  <si>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</si>
  <si>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</si>
  <si>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</si>
  <si>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</si>
  <si>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</si>
  <si>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</si>
  <si>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</si>
  <si>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</si>
  <si>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</si>
  <si>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</si>
  <si>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</si>
  <si>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</si>
  <si>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</si>
  <si>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</si>
  <si>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</si>
  <si>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</si>
  <si>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</si>
  <si>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</si>
  <si>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</si>
  <si>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</si>
  <si>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</si>
  <si>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</si>
  <si>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</si>
  <si>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</si>
  <si>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</si>
  <si>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</si>
  <si>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</si>
  <si>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</si>
  <si>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</si>
  <si>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</si>
  <si>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</si>
  <si>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</si>
  <si>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</si>
  <si>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</si>
  <si>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</si>
  <si>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</si>
  <si>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</si>
  <si>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</si>
  <si>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</si>
  <si>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</si>
  <si>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</si>
  <si>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</si>
  <si>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</si>
  <si>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</si>
  <si>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</si>
  <si>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</si>
  <si>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</si>
  <si>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</si>
  <si>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</si>
  <si>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</si>
  <si>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</si>
  <si>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</si>
  <si>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</si>
  <si>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</si>
  <si>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</si>
  <si>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</si>
  <si>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</si>
  <si>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</si>
  <si>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</si>
  <si>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</si>
  <si>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</si>
  <si>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</si>
  <si>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</si>
  <si>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</si>
  <si>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</si>
  <si>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</si>
  <si>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</si>
  <si>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</si>
  <si>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</si>
  <si>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</si>
  <si>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</si>
  <si>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</si>
  <si>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</si>
  <si>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</si>
  <si>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</si>
  <si>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</si>
  <si>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</si>
  <si>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</si>
  <si>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</si>
  <si>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</si>
  <si>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</si>
  <si>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</si>
  <si>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</si>
  <si>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</si>
  <si>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</si>
  <si>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</si>
  <si>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</si>
  <si>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</si>
  <si>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</si>
  <si>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</si>
  <si>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</si>
  <si>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</si>
  <si>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</si>
  <si>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</si>
  <si>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</si>
  <si>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</si>
  <si>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</si>
  <si>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</si>
  <si>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</si>
  <si>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</si>
  <si>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</si>
  <si>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</si>
  <si>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</si>
  <si>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</si>
  <si>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</si>
  <si>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</si>
  <si>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</si>
  <si>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</si>
  <si>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</si>
  <si>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</si>
  <si>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</si>
  <si>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</si>
  <si>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</si>
  <si>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</si>
  <si>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</si>
  <si>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</si>
  <si>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</si>
  <si>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</si>
  <si>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</si>
  <si>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</si>
  <si>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</si>
  <si>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</si>
  <si>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</si>
  <si>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</si>
  <si>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</si>
  <si>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</si>
  <si>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</si>
  <si>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</si>
  <si>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</si>
  <si>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</si>
  <si>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</si>
  <si>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</si>
  <si>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</si>
  <si>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</si>
  <si>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</si>
  <si>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</si>
  <si>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</si>
  <si>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</si>
  <si>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</si>
  <si>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</si>
  <si>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</si>
  <si>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</si>
  <si>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</si>
  <si>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</si>
  <si>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</si>
  <si>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</si>
  <si>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</si>
  <si>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</si>
  <si>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</si>
  <si>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</si>
  <si>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</si>
  <si>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</si>
  <si>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</si>
  <si>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</si>
  <si>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</si>
  <si>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</si>
  <si>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</si>
  <si>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</si>
  <si>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</si>
  <si>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</si>
  <si>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</si>
  <si>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</si>
  <si>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</si>
  <si>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</si>
  <si>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</si>
  <si>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</si>
  <si>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</si>
  <si>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</si>
  <si>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</si>
  <si>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</si>
  <si>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</si>
  <si>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</si>
  <si>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</si>
  <si>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</si>
  <si>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</si>
  <si>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</si>
  <si>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</si>
  <si>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</si>
  <si>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</si>
  <si>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</si>
  <si>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</si>
  <si>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</si>
  <si>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</si>
  <si>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</si>
  <si>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</si>
  <si>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</si>
  <si>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</si>
  <si>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</si>
  <si>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</si>
  <si>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</si>
  <si>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</si>
  <si>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</si>
  <si>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</si>
  <si>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</si>
  <si>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</si>
  <si>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</si>
  <si>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</si>
  <si>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</si>
  <si>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</si>
  <si>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</si>
  <si>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</si>
  <si>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</si>
  <si>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</si>
  <si>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</si>
  <si>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</si>
  <si>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</si>
  <si>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</si>
  <si>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</si>
  <si>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</si>
  <si>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</si>
  <si>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</si>
  <si>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</si>
  <si>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</si>
  <si>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</si>
  <si>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</si>
  <si>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</si>
  <si>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</si>
  <si>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</si>
  <si>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</si>
  <si>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</si>
  <si>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</si>
  <si>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</si>
  <si>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</si>
  <si>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</si>
  <si>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</si>
  <si>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</si>
  <si>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</si>
  <si>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</si>
  <si>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</si>
  <si>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</si>
  <si>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</si>
  <si>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</si>
  <si>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</si>
  <si>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</si>
  <si>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</si>
  <si>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</si>
  <si>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</si>
  <si>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</si>
  <si>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</si>
  <si>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</si>
  <si>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</si>
  <si>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</si>
  <si>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</si>
  <si>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</si>
  <si>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</si>
  <si>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</si>
  <si>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</si>
  <si>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</si>
  <si>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</si>
  <si>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</si>
  <si>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</si>
  <si>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</si>
  <si>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</si>
  <si>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</si>
  <si>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</si>
  <si>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</si>
  <si>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</si>
  <si>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</si>
  <si>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</si>
  <si>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</si>
  <si>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</si>
  <si>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</si>
  <si>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</si>
  <si>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</si>
  <si>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</si>
  <si>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</si>
  <si>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</si>
  <si>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</si>
  <si>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</si>
  <si>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</si>
  <si>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</si>
  <si>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</si>
  <si>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</si>
  <si>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</si>
  <si>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</si>
  <si>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</si>
  <si>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</si>
  <si>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</si>
  <si>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</si>
  <si>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</si>
  <si>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</si>
  <si>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</si>
  <si>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</si>
  <si>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</si>
  <si>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</si>
  <si>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</si>
  <si>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</si>
  <si>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</si>
  <si>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</si>
  <si>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</si>
  <si>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</si>
  <si>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</si>
  <si>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</si>
  <si>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</si>
  <si>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</si>
  <si>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</si>
  <si>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</si>
  <si>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</si>
  <si>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</si>
  <si>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</si>
  <si>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</si>
  <si>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</si>
  <si>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</si>
  <si>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</si>
  <si>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</si>
  <si>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</si>
  <si>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</si>
  <si>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</si>
  <si>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</si>
  <si>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</si>
  <si>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</si>
  <si>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</si>
  <si>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</si>
  <si>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</si>
  <si>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</si>
  <si>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</si>
  <si>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</si>
  <si>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</si>
  <si>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</si>
  <si>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</si>
  <si>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</si>
  <si>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</si>
  <si>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</si>
  <si>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</si>
  <si>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</si>
  <si>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</si>
  <si>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</si>
  <si>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</si>
  <si>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</si>
  <si>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</si>
  <si>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</si>
  <si>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</si>
  <si>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</si>
  <si>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</si>
  <si>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</si>
  <si>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</si>
  <si>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</si>
  <si>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</si>
  <si>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</si>
  <si>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</si>
  <si>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</si>
  <si>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</si>
  <si>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</si>
  <si>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</si>
  <si>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</si>
  <si>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</si>
  <si>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</si>
  <si>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</si>
  <si>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</si>
  <si>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</si>
  <si>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</si>
  <si>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</si>
  <si>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</si>
  <si>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</si>
  <si>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</si>
  <si>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</si>
  <si>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</si>
  <si>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</si>
  <si>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</si>
  <si>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</si>
  <si>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</si>
  <si>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</si>
  <si>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</si>
  <si>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</si>
  <si>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</si>
  <si>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</si>
  <si>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</si>
  <si>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</si>
  <si>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</si>
  <si>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</si>
  <si>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</si>
  <si>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</si>
  <si>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</si>
  <si>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</si>
  <si>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</si>
  <si>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</si>
  <si>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</si>
  <si>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</si>
  <si>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</si>
  <si>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</si>
  <si>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</si>
  <si>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</si>
  <si>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</si>
  <si>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</si>
  <si>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</si>
  <si>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</si>
  <si>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</si>
  <si>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</si>
  <si>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</si>
  <si>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</si>
  <si>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</si>
  <si>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</si>
  <si>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</si>
  <si>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</si>
  <si>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</si>
  <si>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</si>
  <si>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</si>
  <si>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</si>
  <si>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</si>
  <si>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</si>
  <si>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</si>
  <si>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</si>
  <si>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</si>
  <si>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</si>
  <si>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</si>
  <si>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</si>
  <si>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</si>
  <si>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</si>
  <si>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</si>
  <si>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</si>
  <si>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</si>
  <si>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</si>
  <si>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</si>
  <si>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</si>
  <si>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</si>
  <si>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</si>
  <si>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</si>
  <si>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</si>
  <si>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</si>
  <si>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</si>
  <si>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</si>
  <si>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</si>
  <si>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</si>
  <si>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</si>
  <si>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</si>
  <si>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</si>
  <si>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</si>
  <si>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</si>
  <si>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</si>
  <si>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</si>
  <si>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</si>
  <si>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</si>
  <si>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</si>
  <si>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</si>
  <si>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</si>
  <si>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</si>
  <si>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</si>
  <si>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</si>
  <si>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</si>
  <si>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</si>
  <si>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</si>
  <si>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</si>
  <si>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</si>
  <si>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</si>
  <si>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</si>
  <si>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</si>
  <si>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</si>
  <si>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</si>
  <si>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</si>
  <si>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</si>
  <si>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</si>
  <si>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</si>
  <si>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</si>
  <si>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</si>
  <si>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</si>
  <si>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</si>
  <si>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</si>
  <si>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</si>
  <si>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</si>
  <si>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</si>
  <si>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</si>
  <si>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</si>
  <si>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</si>
  <si>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</si>
  <si>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</si>
  <si>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</si>
  <si>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</si>
  <si>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</si>
  <si>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</si>
  <si>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</si>
  <si>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</si>
  <si>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</si>
  <si>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</si>
  <si>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</si>
  <si>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</si>
  <si>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</si>
  <si>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</si>
  <si>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</si>
  <si>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</si>
  <si>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</si>
  <si>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</si>
  <si>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</si>
  <si>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</si>
  <si>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</si>
  <si>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</si>
  <si>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</si>
  <si>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</si>
  <si>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</si>
  <si>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</si>
  <si>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</si>
  <si>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</si>
  <si>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</si>
  <si>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</si>
  <si>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</si>
  <si>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</si>
  <si>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</si>
  <si>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</si>
  <si>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</si>
  <si>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</si>
  <si>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</si>
  <si>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</si>
  <si>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</si>
  <si>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</si>
  <si>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</si>
  <si>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</si>
  <si>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</si>
  <si>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</si>
  <si>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</si>
  <si>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</si>
  <si>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</si>
  <si>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</si>
  <si>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</si>
  <si>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</si>
  <si>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</si>
  <si>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</si>
  <si>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</si>
  <si>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</si>
  <si>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</si>
  <si>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</si>
  <si>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</si>
  <si>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</si>
  <si>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</si>
  <si>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</si>
  <si>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</si>
  <si>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</si>
  <si>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</si>
  <si>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</si>
  <si>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</si>
  <si>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</si>
  <si>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</si>
  <si>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</si>
  <si>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</si>
  <si>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</si>
  <si>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</si>
  <si>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</si>
  <si>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</si>
  <si>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</si>
  <si>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</si>
  <si>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</si>
  <si>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</si>
  <si>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</si>
  <si>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</si>
  <si>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</si>
  <si>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</si>
  <si>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</si>
  <si>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</si>
  <si>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</si>
  <si>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</si>
  <si>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</si>
  <si>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</si>
  <si>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</si>
  <si>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</si>
  <si>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</si>
  <si>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</si>
  <si>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</si>
  <si>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</si>
  <si>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</si>
  <si>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</si>
  <si>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</si>
  <si>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</si>
  <si>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</si>
  <si>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</si>
  <si>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</si>
  <si>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</si>
  <si>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</si>
  <si>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</si>
  <si>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</si>
  <si>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</si>
  <si>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</si>
  <si>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</si>
  <si>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</si>
  <si>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</si>
  <si>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</si>
  <si>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</si>
  <si>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</si>
  <si>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</si>
  <si>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</si>
  <si>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</si>
  <si>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</si>
  <si>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</si>
  <si>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</si>
  <si>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</si>
  <si>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</si>
  <si>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</si>
  <si>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</si>
  <si>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</si>
  <si>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</si>
  <si>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</si>
  <si>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</si>
  <si>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</si>
  <si>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</si>
  <si>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</si>
  <si>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</si>
  <si>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</si>
  <si>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</si>
  <si>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</si>
  <si>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</si>
  <si>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</si>
  <si>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</si>
  <si>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</si>
  <si>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</si>
  <si>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</si>
  <si>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</si>
  <si>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</si>
  <si>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</si>
  <si>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</si>
  <si>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</si>
  <si>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</si>
  <si>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</si>
  <si>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</si>
  <si>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</si>
  <si>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</si>
  <si>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</si>
  <si>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</si>
  <si>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</si>
  <si>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</si>
  <si>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</si>
  <si>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</si>
  <si>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</si>
  <si>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</si>
  <si>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</si>
  <si>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</si>
  <si>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</si>
  <si>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</si>
  <si>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</si>
  <si>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</si>
  <si>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</si>
  <si>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</si>
  <si>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</si>
  <si>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</si>
  <si>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</si>
  <si>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</si>
  <si>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</si>
  <si>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</si>
  <si>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</si>
  <si>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</si>
  <si>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</si>
  <si>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</si>
  <si>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</si>
  <si>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</si>
  <si>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</si>
  <si>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</si>
  <si>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</si>
  <si>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</si>
  <si>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</si>
  <si>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</si>
  <si>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</si>
  <si>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</si>
  <si>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</si>
  <si>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</si>
  <si>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</si>
  <si>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</si>
  <si>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</si>
  <si>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</si>
  <si>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</si>
  <si>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</si>
  <si>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</si>
  <si>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</si>
  <si>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</si>
  <si>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</si>
  <si>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</si>
  <si>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</si>
  <si>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</si>
  <si>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</si>
  <si>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</si>
  <si>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</si>
  <si>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</si>
  <si>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</si>
  <si>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</si>
  <si>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</si>
  <si>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</si>
  <si>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</si>
  <si>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</si>
  <si>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</si>
  <si>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</si>
  <si>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</si>
  <si>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</si>
  <si>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</si>
  <si>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</si>
  <si>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</si>
  <si>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</si>
  <si>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</si>
  <si>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</si>
  <si>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</si>
  <si>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</si>
  <si>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</si>
  <si>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</si>
  <si>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</si>
  <si>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</si>
  <si>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</si>
  <si>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</si>
  <si>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</si>
  <si>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</si>
  <si>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</si>
  <si>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</si>
  <si>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</si>
  <si>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</si>
  <si>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</si>
  <si>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</si>
  <si>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</si>
  <si>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</si>
  <si>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</si>
  <si>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</si>
  <si>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</si>
  <si>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</si>
  <si>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</si>
  <si>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</si>
  <si>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</si>
  <si>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</si>
  <si>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</si>
  <si>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</si>
  <si>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</si>
  <si>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</si>
  <si>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</si>
  <si>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</si>
  <si>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</si>
  <si>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</si>
  <si>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</si>
  <si>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</si>
  <si>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</si>
  <si>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</si>
  <si>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</si>
  <si>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</si>
  <si>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</si>
  <si>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</si>
  <si>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</si>
  <si>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</si>
  <si>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</si>
  <si>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</si>
  <si>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</si>
  <si>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</si>
  <si>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</si>
  <si>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</si>
  <si>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</si>
  <si>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</si>
  <si>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</si>
  <si>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</si>
  <si>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</si>
  <si>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</si>
  <si>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</si>
  <si>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</si>
  <si>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</si>
  <si>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</si>
  <si>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</si>
  <si>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</si>
  <si>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</si>
  <si>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</si>
  <si>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</si>
  <si>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</si>
  <si>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</si>
  <si>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</si>
  <si>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</si>
  <si>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</si>
  <si>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</si>
  <si>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</si>
  <si>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</si>
  <si>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</si>
  <si>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</si>
  <si>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</si>
  <si>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</si>
  <si>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</si>
  <si>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</si>
  <si>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</si>
  <si>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</si>
  <si>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</si>
  <si>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</si>
  <si>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</si>
  <si>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</si>
  <si>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</si>
  <si>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</si>
  <si>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</si>
  <si>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</si>
  <si>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</si>
  <si>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</si>
  <si>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</si>
  <si>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</si>
  <si>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</si>
  <si>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</si>
  <si>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</si>
  <si>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</si>
  <si>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</si>
  <si>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</si>
  <si>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</si>
  <si>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</si>
  <si>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</si>
  <si>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</si>
  <si>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</si>
  <si>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</si>
  <si>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</si>
  <si>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</si>
  <si>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</si>
  <si>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</si>
  <si>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</si>
  <si>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</si>
  <si>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</si>
  <si>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</si>
  <si>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</si>
  <si>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</si>
  <si>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</si>
  <si>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</si>
  <si>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</si>
  <si>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</si>
  <si>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</si>
  <si>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</si>
  <si>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</si>
  <si>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</si>
  <si>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</si>
  <si>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</si>
  <si>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</si>
  <si>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</si>
  <si>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</si>
  <si>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</si>
  <si>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</si>
  <si>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</si>
  <si>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</si>
  <si>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</si>
  <si>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</si>
  <si>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</si>
  <si>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</si>
  <si>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</si>
  <si>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</si>
  <si>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</si>
  <si>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</si>
  <si>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</si>
  <si>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</si>
  <si>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</si>
  <si>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</si>
  <si>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</si>
  <si>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</si>
  <si>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</si>
  <si>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</si>
  <si>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</si>
  <si>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</si>
  <si>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</si>
  <si>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</si>
  <si>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</si>
  <si>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</si>
  <si>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</si>
  <si>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</si>
  <si>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</si>
  <si>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</si>
  <si>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</si>
  <si>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</si>
  <si>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</si>
  <si>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</si>
  <si>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</si>
  <si>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</si>
  <si>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</si>
  <si>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</si>
  <si>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</si>
  <si>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</si>
  <si>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</si>
  <si>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</si>
  <si>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</si>
  <si>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</si>
  <si>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</si>
  <si>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</si>
  <si>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</si>
  <si>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</si>
  <si>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</si>
  <si>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</si>
  <si>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</si>
  <si>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</si>
  <si>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</si>
  <si>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</si>
  <si>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</si>
  <si>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</si>
  <si>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</si>
  <si>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</si>
  <si>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</si>
  <si>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</si>
  <si>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</si>
  <si>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</si>
  <si>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</si>
  <si>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</si>
  <si>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</si>
  <si>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</si>
  <si>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</si>
  <si>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</si>
  <si>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</si>
  <si>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</si>
  <si>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</si>
  <si>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</si>
  <si>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</si>
  <si>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</si>
  <si>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</si>
  <si>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</si>
  <si>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</si>
  <si>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</si>
  <si>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</si>
  <si>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</si>
  <si>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</si>
  <si>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</si>
  <si>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</si>
  <si>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</si>
  <si>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</si>
  <si>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</si>
  <si>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</si>
  <si>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</si>
  <si>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</si>
  <si>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</si>
  <si>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</si>
  <si>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</si>
  <si>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</si>
  <si>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</si>
  <si>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</si>
  <si>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</si>
  <si>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</si>
  <si>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</si>
  <si>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</si>
  <si>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</si>
  <si>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</si>
  <si>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</si>
  <si>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</si>
  <si>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</si>
  <si>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</si>
  <si>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</si>
  <si>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</si>
  <si>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</si>
  <si>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</si>
  <si>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</si>
  <si>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</si>
  <si>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</si>
  <si>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</si>
  <si>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</si>
  <si>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</si>
  <si>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</si>
  <si>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</si>
  <si>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</si>
  <si>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</si>
  <si>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</si>
  <si>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</si>
  <si>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</si>
  <si>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</si>
  <si>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</si>
  <si>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</si>
  <si>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</si>
  <si>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</si>
  <si>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</si>
  <si>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</si>
  <si>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</si>
  <si>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</si>
  <si>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</si>
  <si>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</si>
  <si>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</si>
  <si>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</si>
  <si>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</si>
  <si>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</si>
  <si>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</si>
  <si>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</si>
  <si>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</si>
  <si>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</si>
  <si>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</si>
  <si>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</si>
  <si>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</si>
  <si>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</si>
  <si>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</si>
  <si>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</si>
  <si>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</si>
  <si>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</si>
  <si>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</si>
  <si>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</si>
  <si>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</si>
  <si>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</si>
  <si>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</si>
  <si>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</si>
  <si>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</si>
  <si>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</si>
  <si>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</si>
  <si>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</si>
  <si>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</si>
  <si>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</si>
  <si>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</si>
  <si>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</si>
  <si>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</si>
  <si>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</si>
  <si>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</si>
  <si>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</si>
  <si>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</si>
  <si>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</si>
  <si>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</si>
  <si>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</si>
  <si>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</si>
  <si>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</si>
  <si>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</si>
  <si>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</si>
  <si>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</si>
  <si>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</si>
  <si>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</si>
  <si>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</si>
  <si>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</si>
  <si>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</si>
  <si>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</si>
  <si>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</si>
  <si>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</si>
  <si>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</si>
  <si>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</si>
  <si>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</si>
  <si>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</si>
  <si>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</si>
  <si>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</si>
  <si>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</si>
  <si>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</si>
  <si>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</si>
  <si>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</si>
  <si>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</si>
  <si>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</si>
  <si>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</si>
  <si>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</si>
  <si>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</si>
  <si>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</si>
  <si>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</si>
  <si>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</si>
  <si>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</si>
  <si>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</si>
  <si>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</si>
  <si>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</si>
  <si>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</si>
  <si>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</si>
  <si>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</si>
  <si>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</si>
  <si>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</si>
  <si>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</si>
  <si>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</si>
  <si>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</si>
  <si>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</si>
  <si>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</si>
  <si>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</si>
  <si>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</si>
  <si>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</si>
  <si>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</si>
  <si>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</si>
  <si>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</si>
  <si>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</si>
  <si>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</si>
  <si>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</si>
  <si>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</si>
  <si>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</si>
  <si>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</si>
  <si>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</si>
  <si>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</si>
  <si>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</si>
  <si>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</si>
  <si>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</si>
  <si>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</si>
  <si>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</si>
  <si>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</si>
  <si>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</si>
  <si>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</si>
  <si>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</si>
  <si>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</si>
  <si>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</si>
  <si>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</si>
  <si>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</si>
  <si>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</si>
  <si>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</si>
  <si>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</si>
  <si>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</si>
  <si>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</si>
  <si>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</si>
  <si>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</si>
  <si>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</si>
  <si>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</si>
  <si>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</si>
  <si>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</si>
  <si>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</si>
  <si>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</si>
  <si>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</si>
  <si>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</si>
  <si>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</si>
  <si>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</si>
  <si>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</si>
  <si>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</si>
  <si>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</si>
  <si>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</si>
  <si>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</si>
  <si>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</si>
  <si>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</si>
  <si>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</si>
  <si>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</si>
  <si>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</si>
  <si>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</si>
  <si>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</si>
  <si>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</si>
  <si>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</si>
  <si>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</si>
  <si>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</si>
  <si>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</si>
  <si>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</si>
  <si>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</si>
  <si>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</si>
  <si>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</si>
  <si>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</si>
  <si>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</si>
  <si>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</si>
  <si>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</si>
  <si>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</si>
  <si>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</si>
  <si>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</si>
  <si>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</si>
  <si>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</si>
  <si>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</si>
  <si>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</si>
  <si>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</si>
  <si>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</si>
  <si>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</si>
  <si>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</si>
  <si>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</si>
  <si>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</si>
  <si>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</si>
  <si>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</si>
  <si>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</si>
  <si>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</si>
  <si>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</si>
  <si>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</si>
  <si>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</si>
  <si>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</si>
  <si>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</si>
  <si>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</si>
  <si>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</si>
  <si>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</si>
  <si>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</si>
  <si>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</si>
  <si>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</si>
  <si>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</si>
  <si>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</si>
  <si>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</si>
  <si>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</si>
  <si>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</si>
  <si>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</si>
  <si>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</si>
  <si>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</si>
  <si>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</si>
  <si>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</si>
  <si>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</si>
  <si>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</si>
  <si>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</si>
  <si>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</si>
  <si>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</si>
  <si>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</si>
  <si>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</si>
  <si>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</si>
  <si>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</si>
  <si>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</si>
  <si>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</si>
  <si>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</si>
  <si>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</si>
  <si>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</si>
  <si>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</si>
  <si>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</si>
  <si>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</si>
  <si>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</si>
  <si>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</si>
  <si>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</si>
  <si>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</si>
  <si>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</si>
  <si>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</si>
  <si>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</si>
  <si>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</si>
  <si>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</si>
  <si>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</si>
  <si>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</si>
  <si>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</si>
  <si>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</si>
  <si>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</si>
  <si>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</si>
  <si>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</si>
  <si>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</si>
  <si>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</si>
  <si>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</si>
  <si>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</si>
  <si>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</si>
  <si>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</si>
  <si>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</si>
  <si>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</si>
  <si>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</si>
  <si>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</si>
  <si>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</si>
  <si>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</si>
  <si>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</si>
  <si>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</si>
  <si>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</si>
  <si>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</si>
  <si>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</si>
  <si>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</si>
  <si>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</si>
  <si>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</si>
  <si>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</si>
  <si>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</si>
  <si>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</si>
  <si>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</si>
  <si>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</si>
  <si>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</si>
  <si>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</si>
  <si>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</si>
  <si>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</si>
  <si>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</si>
  <si>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</si>
  <si>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</si>
  <si>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</si>
  <si>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</si>
  <si>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</si>
  <si>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</si>
  <si>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</si>
  <si>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</si>
  <si>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</si>
  <si>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</si>
  <si>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</si>
  <si>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</si>
  <si>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</si>
  <si>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</si>
  <si>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</si>
  <si>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</si>
  <si>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</si>
  <si>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</si>
  <si>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</si>
  <si>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</si>
  <si>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</si>
  <si>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</si>
  <si>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</si>
  <si>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</si>
  <si>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</si>
  <si>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</si>
  <si>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</si>
  <si>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</si>
  <si>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</si>
  <si>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</si>
  <si>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</si>
  <si>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</si>
  <si>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</si>
  <si>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</si>
  <si>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</si>
  <si>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</si>
  <si>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</si>
  <si>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</si>
  <si>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</si>
  <si>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</si>
  <si>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</si>
  <si>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</si>
  <si>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</si>
  <si>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</si>
  <si>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</si>
  <si>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</si>
  <si>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</si>
  <si>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</si>
  <si>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</si>
  <si>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</si>
  <si>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</si>
  <si>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</si>
  <si>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</si>
  <si>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</si>
  <si>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</si>
  <si>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</si>
  <si>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</si>
  <si>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</si>
  <si>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</si>
  <si>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</si>
  <si>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</si>
  <si>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</si>
  <si>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</si>
  <si>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</si>
  <si>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</si>
  <si>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</si>
  <si>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</si>
  <si>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</si>
  <si>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</si>
  <si>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</si>
  <si>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</si>
  <si>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</si>
  <si>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</si>
  <si>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</si>
  <si>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</si>
  <si>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</si>
  <si>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</si>
  <si>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</si>
  <si>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</si>
  <si>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</si>
  <si>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</si>
  <si>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</si>
  <si>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</si>
  <si>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</si>
  <si>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</si>
  <si>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</si>
  <si>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</si>
  <si>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</si>
  <si>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</si>
  <si>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</si>
  <si>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</si>
  <si>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</si>
  <si>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</si>
  <si>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</si>
  <si>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</si>
  <si>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</si>
  <si>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</si>
  <si>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</si>
  <si>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</si>
  <si>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</si>
  <si>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</si>
  <si>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</si>
  <si>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</si>
  <si>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</si>
  <si>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</si>
  <si>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</si>
  <si>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</si>
  <si>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</si>
  <si>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</si>
  <si>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</si>
  <si>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</si>
  <si>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</si>
  <si>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</si>
  <si>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</si>
  <si>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</si>
  <si>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</si>
  <si>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</si>
  <si>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</si>
  <si>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</si>
  <si>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</si>
  <si>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</si>
  <si>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</si>
  <si>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</si>
  <si>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</si>
  <si>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</si>
  <si>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</si>
  <si>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</si>
  <si>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</si>
  <si>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</si>
  <si>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</si>
  <si>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</si>
  <si>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</si>
  <si>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</si>
  <si>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</si>
  <si>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</si>
  <si>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</si>
  <si>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</si>
  <si>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</si>
  <si>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</si>
  <si>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</si>
  <si>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</si>
  <si>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</si>
  <si>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</si>
  <si>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</si>
  <si>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</si>
  <si>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</si>
  <si>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</si>
  <si>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</si>
  <si>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</si>
  <si>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</si>
  <si>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</si>
  <si>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</si>
  <si>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</si>
  <si>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</si>
  <si>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</si>
  <si>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</si>
  <si>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</si>
  <si>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</si>
  <si>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</si>
  <si>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</si>
  <si>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</si>
  <si>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</si>
  <si>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</si>
  <si>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</si>
  <si>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</si>
  <si>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</si>
  <si>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</si>
  <si>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</si>
  <si>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</si>
  <si>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</si>
  <si>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</si>
  <si>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</si>
  <si>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</si>
  <si>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</si>
  <si>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</si>
  <si>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</si>
  <si>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</si>
  <si>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</si>
  <si>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</si>
  <si>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</si>
  <si>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</si>
  <si>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</si>
  <si>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</si>
  <si>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</si>
  <si>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</si>
  <si>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</si>
  <si>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</si>
  <si>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</si>
  <si>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</si>
  <si>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</si>
  <si>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</si>
  <si>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</si>
  <si>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</si>
  <si>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</si>
  <si>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</si>
  <si>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</si>
  <si>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</si>
  <si>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</si>
  <si>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</si>
  <si>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</si>
  <si>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</si>
  <si>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</si>
  <si>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</si>
  <si>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</si>
  <si>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</si>
  <si>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</si>
  <si>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</si>
  <si>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</si>
  <si>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</si>
  <si>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</si>
  <si>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</si>
  <si>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</si>
  <si>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</si>
  <si>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</si>
  <si>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</si>
  <si>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</si>
  <si>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</si>
  <si>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</si>
  <si>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</si>
  <si>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</si>
  <si>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</si>
  <si>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</si>
  <si>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</si>
  <si>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</si>
  <si>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</si>
  <si>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</si>
  <si>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</si>
  <si>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</si>
  <si>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</si>
  <si>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</si>
  <si>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</si>
  <si>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</si>
  <si>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</si>
  <si>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</si>
  <si>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</si>
  <si>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</si>
  <si>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</si>
  <si>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</si>
  <si>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</si>
  <si>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</si>
  <si>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</si>
  <si>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</si>
  <si>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</si>
  <si>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</si>
  <si>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</si>
  <si>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</si>
  <si>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</si>
  <si>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</si>
  <si>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</si>
  <si>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</si>
  <si>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</si>
  <si>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</si>
  <si>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</si>
  <si>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</si>
  <si>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</si>
  <si>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</si>
  <si>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</si>
  <si>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</si>
  <si>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</si>
  <si>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</si>
  <si>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</si>
  <si>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</si>
  <si>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</si>
  <si>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</si>
  <si>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</si>
  <si>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</si>
  <si>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</si>
  <si>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</si>
  <si>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</si>
  <si>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</si>
  <si>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</si>
  <si>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</si>
  <si>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</si>
  <si>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</si>
  <si>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</si>
  <si>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</si>
  <si>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</si>
  <si>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</si>
  <si>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</si>
  <si>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</si>
  <si>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</si>
  <si>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</si>
  <si>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</si>
  <si>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</si>
  <si>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</si>
  <si>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</si>
  <si>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</si>
  <si>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</si>
  <si>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</si>
  <si>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</si>
  <si>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</si>
  <si>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</si>
  <si>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</si>
  <si>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</si>
  <si>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</si>
  <si>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</si>
  <si>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</si>
  <si>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</si>
  <si>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</si>
  <si>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</si>
  <si>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</si>
  <si>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</si>
  <si>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</si>
  <si>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</si>
  <si>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</si>
  <si>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</si>
  <si>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</si>
  <si>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</si>
  <si>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</si>
  <si>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</si>
  <si>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</si>
  <si>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</si>
  <si>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</si>
  <si>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</si>
  <si>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</si>
  <si>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</si>
  <si>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</si>
  <si>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</si>
  <si>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</si>
  <si>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</si>
  <si>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</si>
  <si>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</si>
  <si>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</si>
  <si>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</si>
  <si>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</si>
  <si>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</si>
  <si>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</si>
  <si>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</si>
  <si>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</si>
  <si>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</si>
  <si>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</si>
  <si>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</si>
  <si>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</si>
  <si>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</si>
  <si>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</si>
  <si>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</si>
  <si>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</si>
  <si>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</si>
  <si>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</si>
  <si>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</si>
  <si>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</si>
  <si>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</si>
  <si>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</si>
  <si>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</si>
  <si>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</si>
  <si>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</si>
  <si>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</si>
  <si>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</si>
  <si>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</si>
  <si>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</si>
  <si>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</si>
  <si>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</si>
  <si>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</si>
  <si>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</si>
  <si>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</si>
  <si>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</si>
  <si>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</si>
  <si>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</si>
  <si>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</si>
  <si>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</si>
  <si>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</si>
  <si>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</si>
  <si>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</si>
  <si>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</si>
  <si>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</si>
  <si>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</si>
  <si>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</si>
  <si>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</si>
  <si>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</si>
  <si>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</si>
  <si>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</si>
  <si>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</si>
  <si>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</si>
  <si>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</si>
  <si>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</si>
  <si>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</si>
  <si>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</si>
  <si>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</si>
  <si>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</si>
  <si>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</si>
  <si>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</si>
  <si>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</si>
  <si>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</si>
  <si>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</si>
  <si>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</si>
  <si>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</si>
  <si>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</si>
  <si>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</si>
  <si>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</si>
  <si>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</si>
  <si>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</si>
  <si>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</si>
  <si>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</si>
  <si>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</si>
  <si>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</si>
  <si>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</si>
  <si>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</si>
  <si>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</si>
  <si>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</si>
  <si>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</si>
  <si>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</si>
  <si>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</si>
  <si>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</si>
  <si>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</si>
  <si>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</si>
  <si>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</si>
  <si>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</si>
  <si>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</si>
  <si>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</si>
  <si>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</si>
  <si>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</si>
  <si>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</si>
  <si>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</si>
  <si>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</si>
  <si>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</si>
  <si>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</si>
  <si>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</si>
  <si>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</si>
  <si>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</si>
  <si>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</si>
  <si>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</si>
  <si>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</si>
  <si>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</si>
  <si>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</si>
  <si>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</si>
  <si>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</si>
  <si>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</si>
  <si>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</si>
  <si>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</si>
  <si>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</si>
  <si>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</si>
  <si>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</si>
  <si>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</si>
  <si>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</si>
  <si>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</si>
  <si>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</si>
  <si>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</si>
  <si>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</si>
  <si>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</si>
  <si>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</si>
  <si>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</si>
  <si>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</si>
  <si>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</si>
  <si>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</si>
  <si>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</si>
  <si>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</si>
  <si>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</si>
  <si>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</si>
  <si>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</si>
  <si>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</si>
  <si>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</si>
  <si>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</si>
  <si>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</si>
  <si>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</si>
  <si>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</si>
  <si>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</si>
  <si>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</si>
  <si>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</si>
  <si>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</si>
  <si>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</si>
  <si>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</si>
  <si>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</si>
  <si>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</si>
  <si>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</si>
  <si>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</si>
  <si>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</si>
  <si>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</si>
  <si>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</si>
  <si>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</si>
  <si>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</si>
  <si>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</si>
  <si>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</si>
  <si>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</si>
  <si>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</si>
  <si>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</si>
  <si>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</si>
  <si>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</si>
  <si>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</si>
  <si>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</si>
  <si>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</si>
  <si>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</si>
  <si>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</si>
  <si>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</si>
  <si>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</si>
  <si>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</si>
  <si>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</si>
  <si>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</si>
  <si>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</si>
  <si>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</si>
  <si>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</si>
  <si>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</si>
  <si>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</si>
  <si>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</si>
  <si>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</si>
  <si>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</si>
  <si>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</si>
  <si>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</si>
  <si>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</si>
  <si>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</si>
  <si>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</si>
  <si>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</si>
  <si>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</si>
  <si>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</si>
  <si>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</si>
  <si>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</si>
  <si>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</si>
  <si>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</si>
  <si>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</si>
  <si>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</si>
  <si>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</si>
  <si>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</si>
  <si>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</si>
  <si>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</si>
  <si>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</si>
  <si>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</si>
  <si>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</si>
  <si>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</si>
  <si>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</si>
  <si>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</si>
  <si>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</si>
  <si>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</si>
  <si>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</si>
  <si>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</si>
  <si>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</si>
  <si>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</si>
  <si>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</si>
  <si>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</si>
  <si>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</si>
  <si>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</si>
  <si>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</si>
  <si>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</si>
  <si>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</si>
  <si>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</si>
  <si>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</si>
  <si>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</si>
  <si>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</si>
  <si>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</si>
  <si>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</si>
  <si>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</si>
  <si>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</si>
  <si>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</si>
  <si>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</si>
  <si>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</si>
  <si>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</si>
  <si>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</si>
  <si>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</si>
  <si>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</si>
  <si>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</si>
  <si>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</si>
  <si>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</si>
  <si>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</si>
  <si>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</si>
  <si>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</si>
  <si>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</si>
  <si>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</si>
  <si>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</si>
  <si>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</si>
  <si>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</si>
  <si>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</si>
  <si>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</si>
  <si>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</si>
  <si>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</si>
  <si>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</si>
  <si>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</si>
  <si>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</si>
  <si>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</si>
  <si>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</si>
  <si>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</si>
  <si>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</si>
  <si>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</si>
  <si>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</si>
  <si>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</si>
  <si>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</si>
  <si>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</si>
  <si>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</si>
  <si>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</si>
  <si>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</si>
  <si>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</si>
  <si>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</si>
  <si>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</si>
  <si>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</si>
  <si>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</si>
  <si>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</si>
  <si>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</si>
  <si>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</si>
  <si>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</si>
  <si>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</si>
  <si>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</si>
  <si>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</si>
  <si>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</si>
  <si>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</si>
  <si>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</si>
  <si>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</si>
  <si>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</si>
  <si>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</si>
  <si>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</si>
  <si>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</si>
  <si>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</si>
  <si>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</si>
  <si>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</si>
  <si>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</si>
  <si>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</si>
  <si>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</si>
  <si>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</si>
  <si>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</si>
  <si>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</si>
  <si>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</si>
  <si>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</si>
  <si>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</si>
  <si>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</si>
  <si>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</si>
  <si>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</si>
  <si>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</si>
  <si>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</si>
  <si>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</si>
  <si>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</si>
  <si>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</si>
  <si>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</si>
  <si>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</si>
  <si>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</si>
  <si>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</si>
  <si>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</si>
  <si>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</si>
  <si>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</si>
  <si>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</si>
  <si>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</si>
  <si>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</si>
  <si>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</si>
  <si>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</si>
  <si>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</si>
  <si>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</si>
  <si>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</si>
  <si>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</si>
  <si>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</si>
  <si>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</si>
  <si>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</si>
  <si>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</si>
  <si>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</si>
  <si>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</si>
  <si>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</si>
  <si>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</si>
  <si>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</si>
  <si>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</si>
  <si>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</si>
  <si>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</si>
  <si>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</si>
  <si>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</si>
  <si>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</si>
  <si>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</si>
  <si>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</si>
  <si>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</si>
  <si>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</si>
  <si>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</si>
  <si>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</si>
  <si>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</si>
  <si>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</si>
  <si>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</si>
  <si>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</si>
  <si>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</si>
  <si>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</si>
  <si>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</si>
  <si>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</si>
  <si>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</si>
  <si>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</si>
  <si>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</si>
  <si>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</si>
  <si>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</si>
  <si>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</si>
  <si>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</si>
  <si>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</si>
  <si>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</si>
  <si>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</si>
  <si>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</si>
  <si>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</si>
  <si>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</si>
  <si>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</si>
  <si>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</si>
  <si>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</si>
  <si>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</si>
  <si>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</si>
  <si>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</si>
  <si>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</si>
  <si>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</si>
  <si>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</si>
  <si>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</si>
  <si>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</si>
  <si>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</si>
  <si>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</si>
  <si>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</si>
  <si>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</si>
  <si>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</si>
  <si>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</si>
  <si>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</si>
  <si>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</si>
  <si>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</si>
  <si>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</si>
  <si>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</si>
  <si>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</si>
  <si>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</si>
  <si>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</si>
  <si>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</si>
  <si>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</si>
  <si>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</si>
  <si>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</si>
  <si>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</si>
  <si>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</si>
  <si>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</si>
  <si>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</si>
  <si>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</si>
  <si>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</si>
  <si>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</si>
  <si>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</si>
  <si>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</si>
  <si>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</si>
  <si>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</si>
  <si>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</si>
  <si>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</si>
  <si>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</si>
  <si>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</si>
  <si>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</si>
  <si>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</si>
  <si>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</si>
  <si>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</si>
  <si>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</si>
  <si>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</si>
  <si>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</si>
  <si>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</si>
  <si>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</si>
  <si>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</si>
  <si>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</si>
  <si>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</si>
  <si>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</si>
  <si>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</si>
  <si>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</si>
  <si>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</si>
  <si>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</si>
  <si>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</si>
  <si>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</si>
  <si>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</si>
  <si>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</si>
  <si>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</si>
  <si>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</si>
  <si>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</si>
  <si>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</si>
  <si>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</si>
  <si>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</si>
  <si>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</si>
  <si>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</si>
  <si>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</si>
  <si>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</si>
  <si>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</si>
  <si>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</si>
  <si>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</si>
  <si>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</si>
  <si>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</si>
  <si>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</si>
  <si>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</si>
  <si>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</si>
  <si>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</si>
  <si>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</si>
  <si>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</si>
  <si>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</si>
  <si>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</si>
  <si>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</si>
  <si>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</si>
  <si>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</si>
  <si>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</si>
  <si>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</si>
  <si>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</si>
  <si>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</si>
  <si>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</si>
  <si>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</si>
  <si>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</si>
  <si>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</si>
  <si>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</si>
  <si>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</si>
  <si>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</si>
  <si>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</si>
  <si>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</si>
  <si>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</si>
  <si>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</si>
  <si>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</si>
  <si>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</si>
  <si>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</si>
  <si>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</si>
  <si>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</si>
  <si>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</si>
  <si>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</si>
  <si>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</si>
  <si>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</si>
  <si>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</si>
  <si>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</si>
  <si>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</si>
  <si>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</si>
  <si>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</si>
  <si>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</si>
  <si>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</si>
  <si>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</si>
  <si>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</si>
  <si>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</si>
  <si>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</si>
  <si>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</si>
  <si>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</si>
  <si>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</si>
  <si>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</si>
  <si>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</si>
  <si>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</si>
  <si>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</si>
  <si>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</si>
  <si>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</si>
  <si>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</si>
  <si>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</si>
  <si>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</si>
  <si>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</si>
  <si>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</si>
  <si>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</si>
  <si>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</si>
  <si>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</si>
  <si>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</si>
  <si>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</si>
  <si>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</si>
  <si>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</si>
  <si>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</si>
  <si>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</si>
  <si>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</si>
  <si>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</si>
  <si>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</si>
  <si>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</si>
  <si>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</si>
  <si>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</si>
  <si>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</si>
  <si>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</si>
  <si>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</si>
  <si>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</si>
  <si>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</si>
  <si>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</si>
  <si>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</si>
  <si>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</si>
  <si>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</si>
  <si>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</si>
  <si>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</si>
  <si>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</si>
  <si>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</si>
  <si>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</si>
  <si>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</si>
  <si>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</si>
  <si>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</si>
  <si>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</si>
  <si>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</si>
  <si>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</si>
  <si>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</si>
  <si>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</si>
  <si>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</si>
  <si>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</si>
  <si>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</si>
  <si>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</si>
  <si>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</si>
  <si>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</si>
  <si>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</si>
  <si>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</si>
  <si>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</si>
  <si>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</si>
  <si>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</si>
  <si>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</si>
  <si>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</si>
  <si>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</si>
  <si>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</si>
  <si>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</si>
  <si>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</si>
  <si>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</si>
  <si>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</si>
  <si>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</si>
  <si>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</si>
  <si>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</si>
  <si>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</si>
  <si>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</si>
  <si>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</si>
  <si>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</si>
  <si>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</si>
  <si>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</si>
  <si>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</si>
  <si>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</si>
  <si>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</si>
  <si>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</si>
  <si>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</si>
  <si>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</si>
  <si>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</si>
  <si>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</si>
  <si>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</si>
  <si>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</si>
  <si>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</si>
  <si>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</si>
  <si>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</si>
  <si>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</si>
  <si>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</si>
  <si>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</si>
  <si>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</si>
  <si>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</si>
  <si>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</si>
  <si>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</si>
  <si>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</si>
  <si>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</si>
  <si>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</si>
  <si>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</si>
  <si>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</si>
  <si>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</si>
  <si>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</si>
  <si>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</si>
  <si>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</si>
  <si>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</si>
  <si>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</si>
  <si>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</si>
  <si>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</si>
  <si>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</si>
  <si>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</si>
  <si>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</si>
  <si>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</si>
  <si>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</si>
  <si>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</si>
  <si>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</si>
  <si>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</si>
  <si>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</si>
  <si>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</si>
  <si>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</si>
  <si>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</si>
  <si>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</si>
  <si>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</si>
  <si>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</si>
  <si>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</si>
  <si>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</si>
  <si>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</si>
  <si>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</si>
  <si>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</si>
  <si>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</si>
  <si>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</si>
  <si>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</si>
  <si>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</si>
  <si>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</si>
  <si>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</si>
  <si>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</si>
  <si>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</si>
  <si>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</si>
  <si>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</si>
  <si>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</si>
  <si>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</si>
  <si>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</si>
  <si>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</si>
  <si>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</si>
  <si>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</si>
  <si>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</si>
  <si>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</si>
  <si>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</si>
  <si>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</si>
  <si>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</si>
  <si>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</si>
  <si>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</si>
  <si>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</si>
  <si>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</si>
  <si>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</si>
  <si>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</si>
  <si>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</si>
  <si>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</si>
  <si>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</si>
  <si>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</si>
  <si>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</si>
  <si>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</si>
  <si>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</si>
  <si>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</si>
  <si>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</si>
  <si>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</si>
  <si>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</si>
  <si>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</si>
  <si>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</si>
  <si>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</si>
  <si>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</si>
  <si>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</si>
  <si>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</si>
  <si>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</si>
  <si>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</si>
  <si>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</si>
  <si>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</si>
  <si>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</si>
  <si>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</si>
  <si>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</si>
  <si>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</si>
  <si>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</si>
  <si>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</si>
  <si>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</si>
  <si>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</si>
  <si>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</si>
  <si>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</si>
  <si>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</si>
  <si>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</si>
  <si>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</si>
  <si>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</si>
  <si>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</si>
  <si>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</si>
  <si>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</si>
  <si>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</si>
  <si>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</si>
  <si>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</si>
  <si>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</si>
  <si>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</si>
  <si>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</si>
  <si>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</si>
  <si>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</si>
  <si>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</si>
  <si>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</si>
  <si>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</si>
  <si>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</si>
  <si>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</si>
  <si>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</si>
  <si>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</si>
  <si>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</si>
  <si>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</si>
  <si>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</si>
  <si>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</si>
  <si>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</si>
  <si>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</si>
  <si>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</si>
  <si>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</si>
  <si>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</si>
  <si>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</si>
  <si>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</si>
  <si>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</si>
  <si>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</si>
  <si>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</si>
  <si>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</si>
  <si>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</si>
  <si>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</si>
  <si>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</si>
  <si>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</si>
  <si>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</si>
  <si>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</si>
  <si>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</si>
  <si>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</si>
  <si>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</si>
  <si>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</si>
  <si>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</si>
  <si>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</si>
  <si>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</si>
  <si>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</si>
  <si>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</si>
  <si>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</si>
  <si>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</si>
  <si>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</si>
  <si>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</si>
  <si>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</si>
  <si>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</si>
  <si>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</si>
  <si>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</si>
  <si>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</si>
  <si>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</si>
  <si>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</si>
  <si>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</si>
  <si>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</si>
  <si>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</si>
  <si>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</si>
  <si>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</si>
  <si>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</si>
  <si>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</si>
  <si>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</si>
  <si>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</si>
  <si>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</si>
  <si>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</si>
  <si>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</si>
  <si>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</si>
  <si>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</si>
  <si>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</si>
  <si>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</si>
  <si>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</si>
  <si>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</si>
  <si>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</si>
  <si>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</si>
  <si>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</si>
  <si>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</si>
  <si>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</si>
  <si>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</si>
  <si>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</si>
  <si>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</si>
  <si>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</si>
  <si>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</si>
  <si>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</si>
  <si>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</si>
  <si>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</si>
  <si>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</si>
  <si>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</si>
  <si>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</si>
  <si>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</si>
  <si>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</si>
  <si>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</si>
  <si>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</si>
  <si>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</si>
  <si>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</si>
  <si>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</si>
  <si>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</si>
  <si>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</si>
  <si>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</si>
  <si>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</si>
  <si>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</si>
  <si>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</si>
  <si>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</si>
  <si>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</si>
  <si>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</si>
  <si>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</si>
  <si>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</si>
  <si>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</si>
  <si>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</si>
  <si>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</si>
  <si>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</si>
  <si>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</si>
  <si>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</si>
  <si>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</si>
  <si>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</si>
  <si>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</si>
  <si>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</si>
  <si>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</si>
  <si>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</si>
  <si>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</si>
  <si>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</si>
  <si>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</si>
  <si>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</si>
  <si>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</si>
  <si>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</si>
  <si>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</si>
  <si>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</si>
  <si>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</si>
  <si>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</si>
  <si>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</si>
  <si>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</si>
  <si>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</si>
  <si>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</si>
  <si>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</si>
  <si>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</si>
  <si>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</si>
  <si>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</si>
  <si>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</si>
  <si>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</si>
  <si>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</si>
  <si>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</si>
  <si>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</si>
  <si>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</si>
  <si>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</si>
  <si>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</si>
  <si>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</si>
  <si>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</si>
  <si>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</si>
  <si>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</si>
  <si>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</si>
  <si>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</si>
  <si>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</si>
  <si>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</si>
  <si>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</si>
  <si>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</si>
  <si>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</si>
  <si>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</si>
  <si>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</si>
  <si>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</si>
  <si>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</si>
  <si>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</si>
  <si>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</si>
  <si>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</si>
  <si>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</si>
  <si>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</si>
  <si>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</si>
  <si>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</si>
  <si>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</si>
  <si>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</si>
  <si>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</si>
  <si>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</si>
  <si>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</si>
  <si>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</si>
  <si>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</si>
  <si>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</si>
  <si>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</si>
  <si>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</si>
  <si>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</si>
  <si>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</si>
  <si>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</si>
  <si>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</si>
  <si>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</si>
  <si>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</si>
  <si>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</si>
  <si>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</si>
  <si>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</si>
  <si>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</si>
  <si>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</si>
  <si>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</si>
  <si>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</si>
  <si>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</si>
  <si>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</si>
  <si>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</si>
  <si>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</si>
  <si>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</si>
  <si>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</si>
  <si>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</si>
  <si>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</si>
  <si>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</si>
  <si>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</si>
  <si>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</si>
  <si>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</si>
  <si>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</si>
  <si>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</si>
  <si>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</si>
  <si>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</si>
  <si>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</si>
  <si>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</si>
  <si>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</si>
  <si>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</si>
  <si>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</si>
  <si>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</si>
  <si>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</si>
  <si>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</si>
  <si>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</si>
  <si>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</si>
  <si>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</si>
  <si>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</si>
  <si>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</si>
  <si>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</si>
  <si>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</si>
  <si>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</si>
  <si>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</si>
  <si>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</si>
  <si>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</si>
  <si>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</si>
  <si>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</si>
  <si>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</si>
  <si>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</si>
  <si>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</si>
  <si>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</si>
  <si>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</si>
  <si>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</si>
  <si>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</si>
  <si>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</si>
  <si>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</si>
  <si>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</si>
  <si>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</si>
  <si>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</si>
  <si>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</si>
  <si>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</si>
  <si>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</si>
  <si>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</si>
  <si>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</si>
  <si>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</si>
  <si>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</si>
  <si>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</si>
  <si>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</si>
  <si>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</si>
  <si>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</si>
  <si>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</si>
  <si>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</si>
  <si>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</si>
  <si>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</si>
  <si>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</si>
  <si>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</si>
  <si>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</si>
  <si>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</si>
  <si>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</si>
  <si>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</si>
  <si>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</si>
  <si>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</si>
  <si>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</si>
  <si>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</si>
  <si>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</si>
  <si>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</si>
  <si>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</si>
  <si>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</si>
  <si>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</si>
  <si>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</si>
  <si>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</si>
  <si>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</si>
  <si>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</si>
  <si>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</si>
  <si>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</si>
  <si>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</si>
  <si>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</si>
  <si>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</si>
  <si>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</si>
  <si>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</si>
  <si>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</si>
  <si>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</si>
  <si>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</si>
  <si>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</si>
  <si>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</si>
  <si>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</si>
  <si>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</si>
  <si>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</si>
  <si>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</si>
  <si>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</si>
  <si>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</si>
  <si>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</si>
  <si>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</si>
  <si>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</si>
  <si>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</si>
  <si>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</si>
  <si>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</si>
  <si>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</si>
  <si>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</si>
  <si>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</si>
  <si>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</si>
  <si>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</si>
  <si>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</si>
  <si>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</si>
  <si>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</si>
  <si>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</si>
  <si>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</si>
  <si>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</si>
  <si>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</si>
  <si>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</si>
  <si>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</si>
  <si>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</si>
  <si>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</si>
  <si>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</si>
  <si>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</si>
  <si>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</si>
  <si>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</si>
  <si>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</si>
  <si>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</si>
  <si>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</si>
  <si>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</si>
  <si>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</si>
  <si>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</si>
  <si>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</si>
  <si>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</si>
  <si>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</si>
  <si>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</si>
  <si>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</si>
  <si>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</si>
  <si>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</si>
  <si>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</si>
  <si>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</si>
  <si>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</si>
  <si>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</si>
  <si>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</si>
  <si>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</si>
  <si>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</si>
  <si>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</si>
  <si>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</si>
  <si>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</si>
  <si>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</si>
  <si>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</si>
  <si>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</si>
  <si>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</si>
  <si>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</si>
  <si>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</si>
  <si>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</si>
  <si>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</si>
  <si>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</si>
  <si>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</si>
  <si>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</si>
  <si>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</si>
  <si>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</si>
  <si>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</si>
  <si>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</si>
  <si>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</si>
  <si>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</si>
  <si>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</si>
  <si>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</si>
  <si>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</si>
  <si>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</si>
  <si>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</si>
  <si>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</si>
  <si>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</si>
  <si>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</si>
  <si>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</si>
  <si>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</si>
  <si>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</si>
  <si>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</si>
  <si>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</si>
  <si>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</si>
  <si>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</si>
  <si>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</si>
  <si>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</si>
  <si>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</si>
  <si>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</si>
  <si>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</si>
  <si>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</si>
  <si>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</si>
  <si>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</si>
  <si>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</si>
  <si>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</si>
  <si>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</si>
  <si>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</si>
  <si>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</si>
  <si>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</si>
  <si>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</si>
  <si>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</si>
  <si>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</si>
  <si>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</si>
  <si>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</si>
  <si>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</si>
  <si>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</si>
  <si>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</si>
  <si>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</si>
  <si>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</si>
  <si>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</si>
  <si>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</si>
  <si>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</si>
  <si>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</si>
  <si>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</si>
  <si>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</si>
  <si>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</si>
  <si>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</si>
  <si>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</si>
  <si>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</si>
  <si>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</si>
  <si>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</si>
  <si>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</si>
  <si>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</si>
  <si>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</si>
  <si>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</si>
  <si>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</si>
  <si>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</si>
  <si>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</si>
  <si>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</si>
  <si>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</si>
  <si>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</si>
  <si>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</si>
  <si>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</si>
  <si>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</si>
  <si>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</si>
  <si>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</si>
  <si>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</si>
  <si>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</si>
  <si>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</si>
  <si>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</si>
  <si>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</si>
  <si>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</si>
  <si>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</si>
  <si>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</si>
  <si>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</si>
  <si>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</si>
  <si>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</si>
  <si>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</si>
  <si>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</si>
  <si>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</si>
  <si>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</si>
  <si>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</si>
  <si>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</si>
  <si>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</si>
  <si>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</si>
  <si>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</si>
  <si>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</si>
  <si>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</si>
  <si>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</si>
  <si>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</si>
  <si>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</si>
  <si>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</si>
  <si>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</si>
  <si>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</si>
  <si>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</si>
  <si>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</si>
  <si>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</si>
  <si>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</si>
  <si>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</si>
  <si>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</si>
  <si>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</si>
  <si>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</si>
  <si>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</si>
  <si>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</si>
  <si>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</si>
  <si>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</si>
  <si>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</si>
  <si>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</si>
  <si>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</si>
  <si>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</si>
  <si>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</si>
  <si>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</si>
  <si>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</si>
  <si>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</si>
  <si>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</si>
  <si>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</si>
  <si>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</si>
  <si>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</si>
  <si>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</si>
  <si>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</si>
  <si>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</si>
  <si>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</si>
  <si>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</si>
  <si>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</si>
  <si>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</si>
  <si>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</si>
  <si>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</si>
  <si>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</si>
  <si>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</si>
  <si>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</si>
  <si>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</si>
  <si>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</si>
  <si>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</si>
  <si>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</si>
  <si>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</si>
  <si>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</si>
  <si>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</si>
  <si>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</si>
  <si>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</si>
  <si>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</si>
  <si>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</si>
  <si>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</si>
  <si>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</si>
  <si>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</si>
  <si>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</si>
  <si>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</si>
  <si>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</si>
  <si>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</si>
  <si>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</si>
  <si>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</si>
  <si>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</si>
  <si>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</si>
  <si>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</si>
  <si>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</si>
  <si>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</si>
  <si>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</si>
  <si>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</si>
  <si>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</si>
  <si>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</si>
  <si>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</si>
  <si>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</si>
  <si>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</si>
  <si>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</si>
  <si>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</si>
  <si>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</si>
  <si>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</si>
  <si>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</si>
  <si>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</si>
  <si>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</si>
  <si>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</si>
  <si>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</si>
  <si>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</si>
  <si>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</si>
  <si>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</si>
  <si>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</si>
  <si>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</si>
  <si>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</si>
  <si>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</si>
  <si>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</si>
  <si>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</si>
  <si>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</si>
  <si>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</si>
  <si>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</si>
  <si>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</si>
  <si>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</si>
  <si>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</si>
  <si>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</si>
  <si>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</si>
  <si>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</si>
  <si>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</si>
  <si>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</si>
  <si>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</si>
  <si>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</si>
  <si>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</si>
  <si>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</si>
  <si>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</si>
  <si>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</si>
  <si>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</si>
  <si>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</si>
  <si>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</si>
  <si>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</si>
  <si>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</si>
  <si>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</si>
  <si>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</si>
  <si>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</si>
  <si>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</si>
  <si>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</si>
  <si>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</si>
  <si>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</si>
  <si>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</si>
  <si>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</si>
  <si>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</si>
  <si>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</si>
  <si>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</si>
  <si>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</si>
  <si>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</si>
  <si>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</si>
  <si>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</si>
  <si>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</si>
  <si>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</si>
  <si>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</si>
  <si>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</si>
  <si>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</si>
  <si>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</si>
  <si>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</si>
  <si>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</si>
  <si>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</si>
  <si>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</si>
  <si>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</si>
  <si>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</si>
  <si>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</si>
  <si>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</si>
  <si>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</si>
  <si>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</si>
  <si>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</si>
  <si>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</si>
  <si>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</si>
  <si>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</si>
  <si>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</si>
  <si>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</si>
  <si>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</si>
  <si>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</si>
  <si>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</si>
  <si>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</si>
  <si>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</si>
  <si>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</si>
  <si>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</si>
  <si>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</si>
  <si>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</si>
  <si>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</si>
  <si>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</si>
  <si>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</si>
  <si>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</si>
  <si>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</si>
  <si>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</si>
  <si>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</si>
  <si>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</si>
  <si>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</si>
  <si>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</si>
  <si>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</si>
  <si>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</si>
  <si>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</si>
  <si>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</si>
  <si>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</si>
  <si>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</si>
  <si>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</si>
  <si>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</si>
  <si>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</si>
  <si>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</si>
  <si>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</si>
  <si>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</si>
  <si>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</si>
  <si>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</si>
  <si>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</si>
  <si>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</si>
  <si>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</si>
  <si>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</si>
  <si>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</si>
  <si>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</si>
  <si>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</si>
  <si>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</si>
  <si>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</si>
  <si>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</si>
  <si>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</si>
  <si>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</si>
  <si>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</si>
  <si>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</si>
  <si>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</si>
  <si>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</si>
  <si>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</si>
  <si>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</si>
  <si>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</si>
  <si>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</si>
  <si>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</si>
  <si>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</si>
  <si>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</si>
  <si>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</si>
  <si>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</si>
  <si>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</si>
  <si>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</si>
  <si>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</si>
  <si>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</si>
  <si>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</si>
  <si>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</si>
  <si>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</si>
  <si>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</si>
  <si>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</si>
  <si>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</si>
  <si>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</si>
  <si>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</si>
  <si>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</si>
  <si>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</si>
  <si>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</si>
  <si>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</si>
  <si>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</si>
  <si>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</si>
  <si>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</si>
  <si>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</si>
  <si>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</si>
  <si>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</si>
  <si>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</si>
  <si>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</si>
  <si>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</si>
  <si>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</si>
  <si>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</si>
  <si>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</si>
  <si>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</si>
  <si>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</si>
  <si>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</si>
  <si>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</si>
  <si>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</si>
  <si>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</si>
  <si>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</si>
  <si>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</si>
  <si>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</si>
  <si>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</si>
  <si>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</si>
  <si>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</si>
  <si>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</si>
  <si>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</si>
  <si>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</si>
  <si>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</si>
  <si>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</si>
  <si>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</si>
  <si>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</si>
  <si>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</si>
  <si>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</si>
  <si>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</si>
  <si>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</si>
  <si>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</si>
  <si>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</si>
  <si>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</si>
  <si>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</si>
  <si>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</si>
  <si>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</si>
  <si>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</si>
  <si>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</si>
  <si>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</si>
  <si>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</si>
  <si>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</si>
  <si>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</si>
  <si>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</si>
  <si>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</si>
  <si>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</si>
  <si>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</si>
  <si>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</si>
  <si>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</si>
  <si>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</si>
  <si>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</si>
  <si>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</si>
  <si>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</si>
  <si>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</si>
  <si>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</si>
  <si>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</si>
  <si>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</si>
  <si>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</si>
  <si>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</si>
  <si>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</si>
  <si>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</si>
  <si>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</si>
  <si>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</si>
  <si>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</si>
  <si>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</si>
  <si>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</si>
  <si>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</si>
  <si>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</si>
  <si>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</si>
  <si>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</si>
  <si>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</si>
  <si>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</si>
  <si>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</si>
  <si>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</si>
  <si>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</si>
  <si>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</si>
  <si>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</si>
  <si>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</si>
  <si>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</si>
  <si>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</si>
  <si>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</si>
  <si>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</si>
  <si>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</si>
  <si>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</si>
  <si>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</si>
  <si>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</si>
  <si>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</si>
  <si>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</si>
  <si>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</si>
  <si>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</si>
  <si>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</si>
  <si>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</si>
  <si>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</si>
  <si>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</si>
  <si>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</si>
  <si>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</si>
  <si>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</si>
  <si>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</si>
  <si>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</si>
  <si>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</si>
  <si>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</si>
  <si>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</si>
  <si>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</si>
  <si>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</si>
  <si>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</si>
  <si>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</si>
  <si>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</si>
  <si>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</si>
  <si>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</si>
  <si>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</si>
  <si>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</si>
  <si>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</si>
  <si>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</si>
  <si>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</si>
  <si>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</si>
  <si>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</si>
  <si>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</si>
  <si>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</si>
  <si>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</si>
  <si>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</si>
  <si>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</si>
  <si>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</si>
  <si>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</si>
  <si>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</si>
  <si>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</si>
  <si>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</si>
  <si>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</si>
  <si>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</si>
  <si>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</si>
  <si>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</si>
  <si>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</si>
  <si>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</si>
  <si>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</si>
  <si>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</si>
  <si>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</si>
  <si>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</si>
  <si>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</si>
  <si>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</si>
  <si>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</si>
  <si>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</si>
  <si>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</si>
  <si>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</si>
  <si>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</si>
  <si>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</si>
  <si>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</si>
  <si>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</si>
  <si>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</si>
  <si>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</si>
  <si>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</si>
  <si>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</si>
  <si>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</si>
  <si>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</si>
  <si>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</si>
  <si>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</si>
  <si>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</si>
  <si>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</si>
  <si>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</si>
  <si>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</si>
  <si>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</si>
  <si>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</si>
  <si>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</si>
  <si>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</si>
  <si>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</si>
  <si>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</si>
  <si>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</si>
  <si>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</si>
  <si>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</si>
  <si>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</si>
  <si>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</si>
  <si>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</si>
  <si>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</si>
  <si>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</si>
  <si>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</si>
  <si>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</si>
  <si>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</si>
  <si>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</si>
  <si>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</si>
  <si>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</si>
  <si>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</si>
  <si>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</si>
  <si>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</si>
  <si>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</si>
  <si>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</si>
  <si>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</si>
  <si>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</si>
  <si>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</si>
  <si>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</si>
  <si>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</si>
  <si>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</si>
  <si>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</si>
  <si>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</si>
  <si>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</si>
  <si>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</si>
  <si>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</si>
  <si>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</si>
  <si>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</si>
  <si>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</si>
  <si>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</si>
  <si>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</si>
  <si>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</si>
  <si>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</si>
  <si>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</si>
  <si>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</si>
  <si>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</si>
  <si>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</si>
  <si>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</si>
  <si>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</si>
  <si>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</si>
  <si>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</si>
  <si>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</si>
  <si>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</si>
  <si>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</si>
  <si>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</si>
  <si>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</si>
  <si>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</si>
  <si>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</si>
  <si>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</si>
  <si>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</si>
  <si>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</si>
  <si>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</si>
  <si>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</si>
  <si>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</si>
  <si>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</si>
  <si>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</si>
  <si>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</si>
  <si>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</si>
  <si>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</si>
  <si>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</si>
  <si>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</si>
  <si>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</si>
  <si>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</si>
  <si>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</si>
  <si>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</si>
  <si>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</si>
  <si>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</si>
  <si>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</si>
  <si>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</si>
  <si>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</si>
  <si>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</si>
  <si>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</si>
  <si>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</si>
  <si>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</si>
  <si>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</si>
  <si>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</si>
  <si>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</si>
  <si>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</si>
  <si>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</si>
  <si>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</si>
  <si>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</si>
  <si>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</si>
  <si>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</si>
  <si>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</si>
  <si>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</si>
  <si>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</si>
  <si>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</si>
  <si>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</si>
  <si>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</si>
  <si>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</si>
  <si>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</si>
  <si>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</si>
  <si>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</si>
  <si>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</si>
  <si>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</si>
  <si>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</si>
  <si>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</si>
  <si>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</si>
  <si>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</si>
  <si>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</si>
  <si>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</si>
  <si>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</si>
  <si>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</si>
  <si>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</si>
  <si>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</si>
  <si>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</si>
  <si>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</si>
  <si>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</si>
  <si>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</si>
  <si>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</si>
  <si>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</si>
  <si>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</si>
  <si>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</si>
  <si>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</si>
  <si>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</si>
  <si>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</si>
  <si>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</si>
  <si>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</si>
  <si>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</si>
  <si>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</si>
  <si>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</si>
  <si>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</si>
  <si>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</si>
  <si>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</si>
  <si>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</si>
  <si>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</si>
  <si>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</si>
  <si>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</si>
  <si>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</si>
  <si>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</si>
  <si>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</si>
  <si>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</si>
  <si>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</si>
  <si>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</si>
  <si>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</si>
  <si>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</si>
  <si>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</si>
  <si>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</si>
  <si>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</si>
  <si>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</si>
  <si>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</si>
  <si>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</si>
  <si>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</si>
  <si>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</si>
  <si>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</si>
  <si>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</si>
  <si>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</si>
  <si>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</si>
  <si>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</si>
  <si>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</si>
  <si>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</si>
  <si>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</si>
  <si>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</si>
  <si>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</si>
  <si>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</si>
  <si>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</si>
  <si>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</si>
  <si>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</si>
  <si>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</si>
  <si>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</si>
  <si>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</si>
  <si>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</si>
  <si>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</si>
  <si>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</si>
  <si>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</si>
  <si>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</si>
  <si>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</si>
  <si>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</si>
  <si>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</si>
  <si>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</si>
  <si>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</si>
  <si>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</si>
  <si>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</si>
  <si>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</si>
  <si>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</si>
  <si>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</si>
  <si>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</si>
  <si>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</si>
  <si>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</si>
  <si>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</si>
  <si>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</si>
  <si>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</si>
  <si>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</si>
  <si>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</si>
  <si>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</si>
  <si>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</si>
  <si>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</si>
  <si>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</si>
  <si>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</si>
  <si>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</si>
  <si>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</si>
  <si>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</si>
  <si>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</si>
  <si>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</si>
  <si>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</si>
  <si>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</si>
  <si>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</si>
  <si>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</si>
  <si>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</si>
  <si>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</si>
  <si>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</si>
  <si>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</si>
  <si>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</si>
  <si>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</si>
  <si>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</si>
  <si>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</si>
  <si>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</si>
  <si>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</si>
  <si>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</si>
  <si>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</si>
  <si>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</si>
  <si>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</si>
  <si>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</si>
  <si>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</si>
  <si>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</si>
  <si>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</si>
  <si>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</si>
  <si>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</si>
  <si>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</si>
  <si>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</si>
  <si>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</si>
  <si>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</si>
  <si>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</si>
  <si>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</si>
  <si>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</si>
  <si>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</si>
  <si>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</si>
  <si>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</si>
  <si>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</si>
  <si>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</si>
  <si>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</si>
  <si>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</si>
  <si>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</si>
  <si>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</si>
  <si>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</si>
  <si>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</si>
  <si>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</si>
  <si>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</si>
  <si>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</si>
  <si>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</si>
  <si>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</si>
  <si>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</si>
  <si>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</si>
  <si>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</si>
  <si>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</si>
  <si>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</si>
  <si>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</si>
  <si>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</si>
  <si>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</si>
  <si>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</si>
  <si>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</si>
  <si>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</si>
  <si>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</si>
  <si>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</si>
  <si>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</si>
  <si>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</si>
  <si>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</si>
  <si>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</si>
  <si>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</si>
  <si>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</si>
  <si>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</si>
  <si>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</si>
  <si>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</si>
  <si>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</si>
  <si>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</si>
  <si>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</si>
  <si>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</si>
  <si>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</si>
  <si>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</si>
  <si>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</si>
  <si>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</si>
  <si>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</si>
  <si>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</si>
  <si>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</si>
  <si>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</si>
  <si>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</si>
  <si>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</si>
  <si>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</si>
  <si>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</si>
  <si>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</si>
  <si>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</si>
  <si>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</si>
  <si>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</si>
  <si>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</si>
  <si>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</si>
  <si>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</si>
  <si>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</si>
  <si>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</si>
  <si>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</si>
  <si>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</si>
  <si>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</si>
  <si>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</si>
  <si>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</si>
  <si>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</si>
  <si>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</si>
  <si>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</si>
  <si>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</si>
  <si>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</si>
  <si>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</si>
  <si>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</si>
  <si>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</si>
  <si>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</si>
  <si>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</si>
  <si>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</si>
  <si>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</si>
  <si>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</si>
  <si>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</si>
  <si>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</si>
  <si>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</si>
  <si>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</si>
  <si>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</si>
  <si>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</si>
  <si>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</si>
  <si>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</si>
  <si>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</si>
  <si>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</si>
  <si>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</si>
  <si>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</si>
  <si>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</si>
  <si>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</si>
  <si>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</si>
  <si>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</si>
  <si>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</si>
  <si>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</si>
  <si>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</si>
  <si>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</si>
  <si>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</si>
  <si>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</si>
  <si>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</si>
  <si>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</si>
  <si>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</si>
  <si>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</si>
  <si>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</si>
  <si>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</si>
  <si>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</si>
  <si>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</si>
  <si>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</si>
  <si>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</si>
  <si>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</si>
  <si>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</si>
  <si>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</si>
  <si>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</si>
  <si>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</si>
  <si>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</si>
  <si>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</si>
  <si>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</si>
  <si>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</si>
  <si>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</si>
  <si>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</si>
  <si>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</si>
  <si>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</si>
  <si>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</si>
  <si>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</si>
  <si>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</si>
  <si>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</si>
  <si>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</si>
  <si>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</si>
  <si>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</si>
  <si>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</si>
  <si>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</si>
  <si>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</si>
  <si>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</si>
  <si>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</si>
  <si>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</si>
  <si>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</si>
  <si>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</si>
  <si>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</si>
  <si>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</si>
  <si>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</si>
  <si>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</si>
  <si>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</si>
  <si>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</si>
  <si>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</si>
  <si>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</si>
  <si>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</si>
  <si>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</si>
  <si>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</si>
  <si>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</si>
  <si>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</si>
  <si>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</si>
  <si>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</si>
  <si>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</si>
  <si>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</si>
  <si>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</si>
  <si>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</si>
  <si>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</si>
  <si>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</si>
  <si>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</si>
  <si>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</si>
  <si>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</si>
  <si>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</si>
  <si>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</si>
  <si>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</si>
  <si>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</si>
  <si>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</si>
  <si>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</si>
  <si>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</si>
  <si>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</si>
  <si>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</si>
  <si>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</si>
  <si>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</si>
  <si>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</si>
  <si>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</si>
  <si>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</si>
  <si>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</si>
  <si>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</si>
  <si>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</si>
  <si>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</si>
  <si>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</si>
  <si>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</si>
  <si>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</si>
  <si>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</si>
  <si>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</si>
  <si>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</si>
  <si>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</si>
  <si>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</si>
  <si>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</si>
  <si>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</si>
  <si>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</si>
  <si>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</si>
  <si>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</si>
  <si>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</si>
  <si>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</si>
  <si>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</si>
  <si>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</si>
  <si>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</si>
  <si>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</si>
  <si>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</si>
  <si>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</si>
  <si>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</si>
  <si>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</si>
  <si>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</si>
  <si>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</si>
  <si>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</si>
  <si>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</si>
  <si>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</si>
  <si>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</si>
  <si>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</si>
  <si>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</si>
  <si>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</si>
  <si>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</si>
  <si>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</si>
  <si>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</si>
  <si>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</si>
  <si>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</si>
  <si>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</si>
  <si>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</si>
  <si>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</si>
  <si>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</si>
  <si>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</si>
  <si>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</si>
  <si>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</si>
  <si>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</si>
  <si>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</si>
  <si>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</si>
  <si>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</si>
  <si>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</si>
  <si>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</si>
  <si>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</si>
  <si>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</si>
  <si>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</si>
  <si>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</si>
  <si>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</si>
  <si>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</si>
  <si>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</si>
  <si>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</si>
  <si>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</si>
  <si>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</si>
  <si>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</si>
  <si>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</si>
  <si>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</si>
  <si>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</si>
  <si>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</si>
  <si>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</si>
  <si>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</si>
  <si>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</si>
  <si>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</si>
  <si>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</si>
  <si>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</si>
  <si>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</si>
  <si>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</si>
  <si>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</si>
  <si>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</si>
  <si>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</si>
  <si>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</si>
  <si>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</si>
  <si>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</si>
  <si>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</si>
  <si>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</si>
  <si>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</si>
  <si>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</si>
  <si>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</si>
  <si>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</si>
  <si>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</si>
  <si>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</si>
  <si>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</si>
  <si>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</si>
  <si>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</si>
  <si>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</si>
  <si>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</si>
  <si>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</si>
  <si>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</si>
  <si>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</si>
  <si>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</si>
  <si>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</si>
  <si>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</si>
  <si>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</si>
  <si>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</si>
  <si>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</si>
  <si>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</si>
  <si>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</si>
  <si>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</si>
  <si>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</si>
  <si>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</si>
  <si>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</si>
  <si>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</si>
  <si>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</si>
  <si>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</si>
  <si>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</si>
  <si>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</si>
  <si>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</si>
  <si>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</si>
  <si>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</si>
  <si>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</si>
  <si>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</si>
  <si>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</si>
  <si>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</si>
  <si>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</si>
  <si>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</si>
  <si>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</si>
  <si>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</si>
  <si>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</si>
  <si>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</si>
  <si>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</si>
  <si>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</si>
  <si>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</si>
  <si>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</si>
  <si>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</si>
  <si>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</si>
  <si>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</si>
  <si>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</si>
  <si>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</si>
  <si>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</si>
  <si>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</si>
  <si>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</si>
  <si>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</si>
  <si>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</si>
  <si>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</si>
  <si>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</si>
  <si>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</si>
  <si>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</si>
  <si>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</si>
  <si>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</si>
  <si>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</si>
  <si>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</si>
  <si>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</si>
  <si>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</si>
  <si>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</si>
  <si>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</si>
  <si>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</si>
  <si>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</si>
  <si>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</si>
  <si>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</si>
  <si>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</si>
  <si>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</si>
  <si>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</si>
  <si>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</si>
  <si>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</si>
  <si>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</si>
  <si>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</si>
  <si>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</si>
  <si>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</si>
  <si>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</si>
  <si>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</si>
  <si>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</si>
  <si>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</si>
  <si>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</si>
  <si>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</si>
  <si>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</si>
  <si>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</si>
  <si>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</si>
  <si>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</si>
  <si>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</si>
  <si>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</si>
  <si>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</si>
  <si>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</si>
  <si>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</si>
  <si>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</si>
  <si>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</si>
  <si>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</si>
  <si>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</si>
  <si>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</si>
  <si>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</si>
  <si>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</si>
  <si>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</si>
  <si>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</si>
  <si>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</si>
  <si>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</si>
  <si>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</si>
  <si>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</si>
  <si>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</si>
  <si>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</si>
  <si>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</si>
  <si>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</si>
  <si>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</si>
  <si>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</si>
  <si>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</si>
  <si>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</si>
  <si>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</si>
  <si>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</si>
  <si>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</si>
  <si>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</si>
  <si>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</si>
  <si>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</si>
  <si>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</si>
  <si>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</si>
  <si>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</si>
  <si>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</si>
  <si>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</si>
  <si>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</si>
  <si>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</si>
  <si>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</si>
  <si>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</si>
  <si>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</si>
  <si>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</si>
  <si>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</si>
  <si>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</si>
  <si>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</si>
  <si>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</si>
  <si>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</si>
  <si>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</si>
  <si>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</si>
  <si>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</si>
  <si>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</si>
  <si>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</si>
  <si>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</si>
  <si>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</si>
  <si>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</si>
  <si>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</si>
  <si>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</si>
  <si>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</si>
  <si>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</si>
  <si>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</si>
  <si>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</si>
  <si>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</si>
  <si>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</si>
  <si>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</si>
  <si>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</si>
  <si>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</si>
  <si>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</si>
  <si>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</si>
  <si>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</si>
  <si>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</si>
  <si>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</si>
  <si>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</si>
  <si>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</si>
  <si>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</si>
  <si>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</si>
  <si>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</si>
  <si>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</si>
  <si>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</si>
  <si>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</si>
  <si>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</si>
  <si>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</si>
  <si>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</si>
  <si>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</si>
  <si>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</si>
  <si>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</si>
  <si>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</si>
  <si>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</si>
  <si>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</si>
  <si>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</si>
  <si>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</si>
  <si>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</si>
  <si>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</si>
  <si>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</si>
  <si>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</si>
  <si>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</si>
  <si>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</si>
  <si>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</si>
  <si>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</si>
  <si>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</si>
  <si>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</si>
  <si>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</si>
  <si>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</si>
  <si>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</si>
  <si>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</si>
  <si>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</si>
  <si>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</si>
  <si>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</si>
  <si>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</si>
  <si>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</si>
  <si>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</si>
  <si>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</si>
  <si>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</si>
  <si>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</si>
  <si>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</si>
  <si>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</si>
  <si>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</si>
  <si>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</si>
  <si>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</si>
  <si>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</si>
  <si>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</si>
  <si>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</si>
  <si>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</si>
  <si>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</si>
  <si>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</si>
  <si>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</si>
  <si>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</si>
  <si>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</si>
  <si>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</si>
  <si>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</si>
  <si>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</si>
  <si>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</si>
  <si>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</si>
  <si>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</si>
  <si>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</si>
  <si>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</si>
  <si>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</si>
  <si>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</si>
  <si>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</si>
  <si>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</si>
  <si>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</si>
  <si>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</si>
  <si>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</si>
  <si>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</si>
  <si>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</si>
  <si>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</si>
  <si>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</si>
  <si>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</si>
  <si>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</si>
  <si>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</si>
  <si>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</si>
  <si>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</si>
  <si>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</si>
  <si>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</si>
  <si>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</si>
  <si>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</si>
  <si>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</si>
  <si>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</si>
  <si>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</si>
  <si>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</si>
  <si>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</si>
  <si>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</si>
  <si>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</si>
  <si>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</si>
  <si>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</si>
  <si>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</si>
  <si>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</si>
  <si>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</si>
  <si>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</si>
  <si>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</si>
  <si>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</si>
  <si>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</si>
  <si>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</si>
  <si>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</si>
  <si>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</si>
  <si>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</si>
  <si>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</si>
  <si>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</si>
  <si>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</si>
  <si>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</si>
  <si>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</si>
  <si>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</si>
  <si>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</si>
  <si>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</si>
  <si>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</si>
  <si>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</si>
  <si>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</si>
  <si>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</si>
  <si>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</si>
  <si>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</si>
  <si>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</si>
  <si>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</si>
  <si>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</si>
  <si>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</si>
  <si>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</si>
  <si>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</si>
  <si>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</si>
  <si>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</si>
  <si>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</si>
  <si>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</si>
  <si>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</si>
  <si>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</si>
  <si>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</si>
  <si>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</si>
  <si>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</si>
  <si>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</si>
  <si>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</si>
  <si>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</si>
  <si>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</si>
  <si>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</si>
  <si>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</si>
  <si>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</si>
  <si>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</si>
  <si>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</si>
  <si>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</si>
  <si>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</si>
  <si>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</si>
  <si>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</si>
  <si>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</si>
  <si>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</si>
  <si>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</si>
  <si>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</si>
  <si>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</si>
  <si>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</si>
  <si>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</si>
  <si>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</si>
  <si>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</si>
  <si>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</si>
  <si>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</si>
  <si>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</si>
  <si>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</si>
  <si>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</si>
  <si>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</si>
  <si>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</si>
  <si>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</si>
  <si>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</si>
  <si>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</si>
  <si>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</si>
  <si>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</si>
  <si>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</si>
  <si>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</si>
  <si>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</si>
  <si>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</si>
  <si>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</si>
  <si>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</si>
  <si>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</si>
  <si>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</si>
  <si>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</si>
  <si>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</si>
  <si>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</si>
  <si>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</si>
  <si>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</si>
  <si>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</si>
  <si>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</si>
  <si>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</si>
  <si>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</si>
  <si>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</si>
  <si>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</si>
  <si>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</si>
  <si>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</si>
  <si>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</si>
  <si>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</si>
  <si>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</si>
  <si>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</si>
  <si>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</si>
  <si>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</si>
  <si>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</si>
  <si>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</si>
  <si>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</si>
  <si>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</si>
  <si>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</si>
  <si>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</si>
  <si>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</si>
  <si>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</si>
  <si>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</si>
  <si>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</si>
  <si>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</si>
  <si>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</si>
  <si>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</si>
  <si>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</si>
  <si>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</si>
  <si>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</si>
  <si>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</si>
  <si>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</si>
  <si>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</si>
  <si>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</si>
  <si>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</si>
  <si>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</si>
  <si>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</si>
  <si>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</si>
  <si>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</si>
  <si>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</si>
  <si>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</si>
  <si>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</si>
  <si>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</si>
  <si>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</si>
  <si>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</si>
  <si>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</si>
  <si>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</si>
  <si>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</si>
  <si>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</si>
  <si>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</si>
  <si>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</si>
  <si>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</si>
  <si>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</si>
  <si>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</si>
  <si>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</si>
  <si>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</si>
  <si>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</si>
  <si>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</si>
  <si>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</si>
  <si>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</si>
  <si>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</si>
  <si>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</si>
  <si>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</si>
  <si>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</si>
  <si>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</si>
  <si>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</si>
  <si>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</si>
  <si>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</si>
  <si>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</si>
  <si>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</si>
  <si>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</si>
  <si>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</si>
  <si>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</si>
  <si>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</si>
  <si>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</si>
  <si>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</si>
  <si>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</si>
  <si>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</si>
  <si>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</si>
  <si>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</si>
  <si>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</si>
  <si>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</si>
  <si>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</si>
  <si>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</si>
  <si>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</si>
  <si>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</si>
  <si>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</si>
  <si>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</si>
  <si>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</si>
  <si>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</si>
  <si>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</si>
  <si>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</si>
  <si>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</si>
  <si>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</si>
  <si>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</si>
  <si>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</si>
  <si>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</si>
  <si>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</si>
  <si>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</si>
  <si>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</si>
  <si>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</si>
  <si>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</si>
  <si>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</si>
  <si>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</si>
  <si>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</si>
  <si>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</si>
  <si>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</si>
  <si>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</si>
  <si>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</si>
  <si>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</si>
  <si>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</si>
  <si>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</si>
  <si>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</si>
  <si>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</si>
  <si>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</si>
  <si>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</si>
  <si>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</si>
  <si>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</si>
  <si>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</si>
  <si>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</si>
  <si>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</si>
  <si>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</si>
  <si>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</si>
  <si>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</si>
  <si>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</si>
  <si>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</si>
  <si>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</si>
  <si>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</si>
  <si>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</si>
  <si>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</si>
  <si>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</si>
  <si>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</si>
  <si>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</si>
  <si>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</si>
  <si>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</si>
  <si>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</si>
  <si>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</si>
  <si>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</si>
  <si>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</si>
  <si>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</si>
  <si>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</si>
  <si>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</si>
  <si>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</si>
  <si>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</si>
  <si>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</si>
  <si>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</si>
  <si>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</si>
  <si>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</si>
  <si>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</si>
  <si>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</si>
  <si>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</si>
  <si>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</si>
  <si>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</si>
  <si>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</si>
  <si>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</si>
  <si>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</si>
  <si>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</si>
  <si>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</si>
  <si>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</si>
  <si>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</si>
  <si>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</si>
  <si>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</si>
  <si>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</si>
  <si>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</si>
  <si>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</si>
  <si>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</si>
  <si>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</si>
  <si>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</si>
  <si>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</si>
  <si>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</si>
  <si>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</si>
  <si>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</si>
  <si>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</si>
  <si>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</si>
  <si>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</si>
  <si>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</si>
  <si>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</si>
  <si>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</si>
  <si>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</si>
  <si>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</si>
  <si>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</si>
  <si>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</si>
  <si>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</si>
  <si>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</si>
  <si>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</si>
  <si>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</si>
  <si>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</si>
  <si>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</si>
  <si>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</si>
  <si>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</si>
  <si>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</si>
  <si>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</si>
  <si>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</si>
  <si>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</si>
  <si>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</si>
  <si>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</si>
  <si>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</si>
  <si>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</si>
  <si>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</si>
  <si>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</si>
  <si>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</si>
  <si>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</si>
  <si>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</si>
  <si>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</si>
  <si>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</si>
  <si>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</si>
  <si>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</si>
  <si>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</si>
  <si>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</si>
  <si>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</si>
  <si>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</si>
  <si>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</si>
  <si>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</si>
  <si>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</si>
  <si>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</si>
  <si>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</si>
  <si>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</si>
  <si>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</si>
  <si>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</si>
  <si>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</si>
  <si>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</si>
  <si>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</si>
  <si>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</si>
  <si>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</si>
  <si>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</si>
  <si>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</si>
  <si>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</si>
  <si>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</si>
  <si>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</si>
  <si>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</si>
  <si>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</si>
  <si>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</si>
  <si>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</si>
  <si>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</si>
  <si>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</si>
  <si>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</si>
  <si>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</si>
  <si>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</si>
  <si>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</si>
  <si>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</si>
  <si>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</si>
  <si>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</si>
  <si>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</si>
  <si>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</si>
  <si>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</si>
  <si>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</si>
  <si>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</si>
  <si>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</si>
  <si>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</si>
  <si>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</si>
  <si>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</si>
  <si>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</si>
  <si>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</si>
  <si>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</si>
  <si>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</si>
  <si>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</si>
  <si>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</si>
  <si>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</si>
  <si>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</si>
  <si>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</si>
  <si>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</si>
  <si>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</si>
  <si>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</si>
  <si>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</si>
  <si>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</si>
  <si>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</si>
  <si>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</si>
  <si>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</si>
  <si>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</si>
  <si>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</si>
  <si>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</si>
  <si>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</si>
  <si>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</si>
  <si>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</si>
  <si>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</si>
  <si>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</si>
  <si>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</si>
  <si>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</si>
  <si>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</si>
  <si>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</si>
  <si>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</si>
  <si>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</si>
  <si>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</si>
  <si>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</si>
  <si>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</si>
  <si>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</si>
  <si>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</si>
  <si>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</si>
  <si>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</si>
  <si>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</si>
  <si>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</si>
  <si>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</si>
  <si>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</si>
  <si>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</si>
  <si>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</si>
  <si>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</si>
  <si>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</si>
  <si>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</si>
  <si>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</si>
  <si>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</si>
  <si>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</si>
  <si>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</si>
  <si>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</si>
  <si>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</si>
  <si>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</si>
  <si>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</si>
  <si>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</si>
  <si>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</si>
  <si>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</si>
  <si>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</si>
  <si>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</si>
  <si>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</si>
  <si>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</si>
  <si>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</si>
  <si>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</si>
  <si>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</si>
  <si>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</si>
  <si>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</si>
  <si>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</si>
  <si>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</si>
  <si>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</si>
  <si>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</si>
  <si>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</si>
  <si>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</si>
  <si>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</si>
  <si>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</si>
  <si>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</si>
  <si>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</si>
  <si>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</si>
  <si>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</si>
  <si>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</si>
  <si>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</si>
  <si>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</si>
  <si>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</si>
  <si>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</si>
  <si>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</si>
  <si>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</si>
  <si>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</si>
  <si>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</si>
  <si>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</si>
  <si>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</si>
  <si>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</si>
  <si>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</si>
  <si>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</si>
  <si>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</si>
  <si>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</si>
  <si>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</si>
  <si>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</si>
  <si>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</si>
  <si>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</si>
  <si>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</si>
  <si>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</si>
  <si>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</si>
  <si>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</si>
  <si>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</si>
  <si>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</si>
  <si>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</si>
  <si>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</si>
  <si>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</si>
  <si>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</si>
  <si>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</si>
  <si>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</si>
  <si>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</si>
  <si>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</si>
  <si>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</si>
  <si>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</si>
  <si>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</si>
  <si>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</si>
  <si>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</si>
  <si>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</si>
  <si>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</si>
  <si>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</si>
  <si>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</si>
  <si>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</si>
  <si>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</si>
  <si>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</si>
  <si>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</si>
  <si>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</si>
  <si>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</si>
  <si>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</si>
  <si>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</si>
  <si>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</si>
  <si>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</si>
  <si>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</si>
  <si>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</si>
  <si>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</si>
  <si>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</si>
  <si>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</si>
  <si>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</si>
  <si>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</si>
  <si>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</si>
  <si>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</si>
  <si>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</si>
  <si>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</si>
  <si>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</si>
  <si>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</si>
  <si>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</si>
  <si>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</si>
  <si>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</si>
  <si>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</si>
  <si>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</si>
  <si>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</si>
  <si>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</si>
  <si>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</si>
  <si>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</si>
  <si>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</si>
  <si>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</si>
  <si>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</si>
  <si>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</si>
  <si>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</si>
  <si>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</si>
  <si>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</si>
  <si>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</si>
  <si>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</si>
  <si>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</si>
  <si>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</si>
  <si>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</si>
  <si>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</si>
  <si>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</si>
  <si>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</si>
  <si>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</si>
  <si>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</si>
  <si>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</si>
  <si>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</si>
  <si>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</si>
  <si>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</si>
  <si>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</si>
  <si>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</si>
  <si>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</si>
  <si>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</si>
  <si>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</si>
  <si>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</si>
  <si>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</si>
  <si>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</si>
  <si>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</si>
  <si>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</si>
  <si>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</si>
  <si>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</si>
  <si>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</si>
  <si>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</si>
  <si>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</si>
  <si>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</si>
  <si>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</si>
  <si>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</si>
  <si>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</si>
  <si>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</si>
  <si>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</si>
  <si>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</si>
  <si>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</si>
  <si>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</si>
  <si>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</si>
  <si>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</si>
  <si>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</si>
  <si>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</si>
  <si>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</si>
  <si>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</si>
  <si>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</si>
  <si>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</si>
  <si>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</si>
  <si>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</si>
  <si>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</si>
  <si>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</si>
  <si>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</si>
  <si>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</si>
  <si>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</si>
  <si>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</si>
  <si>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</si>
  <si>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</si>
  <si>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</si>
  <si>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</si>
  <si>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</si>
  <si>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</si>
  <si>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</si>
  <si>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</si>
  <si>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</si>
  <si>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</si>
  <si>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</si>
  <si>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</si>
  <si>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</si>
  <si>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</si>
  <si>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</si>
  <si>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</si>
  <si>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</si>
  <si>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</si>
  <si>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</si>
  <si>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</si>
  <si>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</si>
  <si>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</si>
  <si>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</si>
  <si>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</si>
  <si>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</si>
  <si>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</si>
  <si>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</si>
  <si>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</si>
  <si>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</si>
  <si>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</si>
  <si>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</si>
  <si>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</si>
  <si>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</si>
  <si>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</si>
  <si>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</si>
  <si>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</si>
  <si>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</si>
  <si>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</si>
  <si>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</si>
  <si>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</si>
  <si>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</si>
  <si>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</si>
  <si>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</si>
  <si>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</si>
  <si>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</si>
  <si>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</si>
  <si>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</si>
  <si>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</si>
  <si>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</si>
  <si>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</si>
  <si>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</si>
  <si>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</si>
  <si>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</si>
  <si>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</si>
  <si>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</si>
  <si>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</si>
  <si>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</si>
  <si>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</si>
  <si>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</si>
  <si>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</si>
  <si>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</si>
  <si>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</si>
  <si>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</si>
  <si>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</si>
  <si>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</si>
  <si>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</si>
  <si>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</si>
  <si>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</si>
  <si>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</si>
  <si>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</si>
  <si>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</si>
  <si>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</si>
  <si>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</si>
  <si>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</si>
  <si>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</si>
  <si>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</si>
  <si>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</si>
  <si>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</si>
  <si>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</si>
  <si>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</si>
  <si>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</si>
  <si>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</si>
  <si>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</si>
  <si>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</si>
  <si>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</si>
  <si>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</si>
  <si>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</si>
  <si>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</si>
  <si>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</si>
  <si>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</si>
  <si>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</si>
  <si>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</si>
  <si>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</si>
  <si>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</si>
  <si>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</si>
  <si>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</si>
  <si>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</si>
  <si>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</si>
  <si>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</si>
  <si>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</si>
  <si>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</si>
  <si>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</si>
  <si>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</si>
  <si>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</si>
  <si>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</si>
  <si>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</si>
  <si>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</si>
  <si>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</si>
  <si>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</si>
  <si>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</si>
  <si>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</si>
  <si>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</si>
  <si>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</si>
  <si>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</si>
  <si>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</si>
  <si>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</si>
  <si>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</si>
  <si>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</si>
  <si>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</si>
  <si>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</si>
  <si>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</si>
  <si>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</si>
  <si>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</si>
  <si>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</si>
  <si>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</si>
  <si>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</si>
  <si>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</si>
  <si>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</si>
  <si>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</si>
  <si>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</si>
  <si>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</si>
  <si>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</si>
  <si>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</si>
  <si>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</si>
  <si>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</si>
  <si>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</si>
  <si>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</si>
  <si>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</si>
  <si>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</si>
  <si>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</si>
  <si>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</si>
  <si>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</si>
  <si>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</si>
  <si>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</si>
  <si>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</si>
  <si>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</si>
  <si>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</si>
  <si>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</si>
  <si>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</si>
  <si>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</si>
  <si>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</si>
  <si>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</si>
  <si>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</si>
  <si>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</si>
  <si>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</si>
  <si>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</si>
  <si>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</si>
  <si>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</si>
  <si>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</si>
  <si>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</si>
  <si>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</si>
  <si>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</si>
  <si>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</si>
  <si>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</si>
  <si>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</si>
  <si>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</si>
  <si>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</si>
  <si>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</si>
  <si>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</si>
  <si>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</si>
  <si>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</si>
  <si>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</si>
  <si>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</si>
  <si>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</si>
  <si>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</si>
  <si>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</si>
  <si>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</si>
  <si>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</si>
  <si>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</si>
  <si>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</si>
  <si>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</si>
  <si>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</si>
  <si>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</si>
  <si>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</si>
  <si>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</si>
  <si>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</si>
  <si>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</si>
  <si>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</si>
  <si>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</si>
  <si>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</si>
  <si>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</si>
  <si>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</si>
  <si>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</si>
  <si>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</si>
  <si>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</si>
  <si>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</si>
  <si>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</si>
  <si>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</si>
  <si>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</si>
  <si>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</si>
  <si>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</si>
  <si>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</si>
  <si>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</si>
  <si>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</si>
  <si>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</si>
  <si>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</si>
  <si>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</si>
  <si>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</si>
  <si>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</si>
  <si>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</si>
  <si>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</si>
  <si>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</si>
  <si>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</si>
  <si>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</si>
  <si>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</si>
  <si>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</si>
  <si>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</si>
  <si>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</si>
  <si>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</si>
  <si>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</si>
  <si>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</si>
  <si>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</si>
  <si>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</si>
  <si>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</si>
  <si>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</si>
  <si>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</si>
  <si>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</si>
  <si>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</si>
  <si>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</si>
  <si>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</si>
  <si>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</si>
  <si>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</si>
  <si>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</si>
  <si>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</si>
  <si>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</si>
  <si>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</si>
  <si>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</si>
  <si>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</si>
  <si>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</si>
  <si>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</si>
  <si>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</si>
  <si>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</si>
  <si>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</si>
  <si>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</si>
  <si>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</si>
  <si>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</si>
  <si>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</si>
  <si>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</si>
  <si>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</si>
  <si>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</si>
  <si>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</si>
  <si>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</si>
  <si>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</si>
  <si>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</si>
  <si>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</si>
  <si>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</si>
  <si>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</si>
  <si>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</si>
  <si>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</si>
  <si>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</si>
  <si>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</si>
  <si>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</si>
  <si>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</si>
  <si>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</si>
  <si>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</si>
  <si>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</si>
  <si>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</si>
  <si>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</si>
  <si>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</si>
  <si>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</si>
  <si>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</si>
  <si>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</si>
  <si>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</si>
  <si>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</si>
  <si>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</si>
  <si>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</si>
  <si>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</si>
  <si>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</si>
  <si>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</si>
  <si>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</si>
  <si>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</si>
  <si>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</si>
  <si>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</si>
  <si>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</si>
  <si>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</si>
  <si>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</si>
  <si>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</si>
  <si>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</si>
  <si>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</si>
  <si>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</si>
  <si>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</si>
  <si>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</si>
  <si>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</si>
  <si>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</si>
  <si>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</si>
  <si>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</si>
  <si>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</si>
  <si>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</si>
  <si>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</si>
  <si>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</si>
  <si>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</si>
  <si>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</si>
  <si>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</si>
  <si>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</si>
  <si>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</si>
  <si>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</si>
  <si>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</si>
  <si>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</si>
  <si>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</si>
  <si>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</si>
  <si>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</si>
  <si>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</si>
  <si>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</si>
  <si>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</si>
  <si>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</si>
  <si>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</si>
  <si>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</si>
  <si>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</si>
  <si>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</si>
  <si>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</si>
  <si>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</si>
  <si>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</si>
  <si>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</si>
  <si>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</si>
  <si>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</si>
  <si>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</si>
  <si>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</si>
  <si>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</si>
  <si>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</si>
  <si>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</si>
  <si>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</si>
  <si>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</si>
  <si>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</si>
  <si>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</si>
  <si>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</si>
  <si>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</si>
  <si>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</si>
  <si>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</si>
  <si>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</si>
  <si>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</si>
  <si>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</si>
  <si>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</si>
  <si>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</si>
  <si>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</si>
  <si>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</si>
  <si>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</si>
  <si>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</si>
  <si>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</si>
  <si>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</si>
  <si>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</si>
  <si>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</si>
  <si>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</si>
  <si>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</si>
  <si>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</si>
  <si>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</si>
  <si>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</si>
  <si>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</si>
  <si>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</si>
  <si>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</si>
  <si>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</si>
  <si>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</si>
  <si>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</si>
  <si>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</si>
  <si>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</si>
  <si>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</si>
  <si>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</si>
  <si>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</si>
  <si>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</si>
  <si>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</si>
  <si>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</si>
  <si>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</si>
  <si>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</si>
  <si>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</si>
  <si>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</si>
  <si>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</si>
  <si>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</si>
  <si>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</si>
  <si>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</si>
  <si>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</si>
  <si>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</si>
  <si>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</si>
  <si>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</si>
  <si>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</si>
  <si>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</si>
  <si>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</si>
  <si>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</si>
  <si>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</si>
  <si>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</si>
  <si>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</si>
  <si>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</si>
  <si>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</si>
  <si>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</si>
  <si>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</si>
  <si>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</si>
  <si>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</si>
  <si>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</si>
  <si>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</si>
  <si>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</si>
  <si>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</si>
  <si>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</si>
  <si>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</si>
  <si>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</si>
  <si>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</si>
  <si>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</si>
  <si>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</si>
  <si>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</si>
  <si>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</si>
  <si>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</si>
  <si>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</si>
  <si>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</si>
  <si>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</si>
  <si>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</si>
  <si>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</si>
  <si>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</si>
  <si>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</si>
  <si>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</si>
  <si>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</si>
  <si>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</si>
  <si>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</si>
  <si>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</si>
  <si>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</si>
  <si>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</si>
  <si>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</si>
  <si>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</si>
  <si>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</si>
  <si>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</si>
  <si>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</si>
  <si>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</si>
  <si>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</si>
  <si>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</si>
  <si>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</si>
  <si>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</si>
  <si>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</si>
  <si>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</si>
  <si>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</si>
  <si>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</si>
  <si>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</si>
  <si>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</si>
  <si>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</si>
  <si>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</si>
  <si>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</si>
  <si>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</si>
  <si>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</si>
  <si>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</si>
  <si>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</si>
  <si>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</si>
  <si>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</si>
  <si>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</si>
  <si>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</si>
  <si>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</si>
  <si>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</si>
  <si>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</si>
  <si>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</si>
  <si>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</si>
  <si>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</si>
  <si>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</si>
  <si>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</si>
  <si>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</si>
  <si>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</si>
  <si>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</si>
  <si>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</si>
  <si>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</si>
  <si>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</si>
  <si>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</si>
  <si>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</si>
  <si>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</si>
  <si>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</si>
  <si>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</si>
  <si>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</si>
  <si>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</si>
  <si>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</si>
  <si>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</si>
  <si>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</si>
  <si>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</si>
  <si>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</si>
  <si>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</si>
  <si>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</si>
  <si>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</si>
  <si>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</si>
  <si>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</si>
  <si>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</si>
  <si>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</si>
  <si>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</si>
  <si>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</si>
  <si>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</si>
  <si>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</si>
  <si>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</si>
  <si>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</si>
  <si>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</si>
  <si>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</si>
  <si>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</si>
  <si>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</si>
  <si>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</si>
  <si>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</si>
  <si>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</si>
  <si>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</si>
  <si>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</si>
  <si>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</si>
  <si>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</si>
  <si>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</si>
  <si>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</si>
  <si>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</si>
  <si>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</si>
  <si>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</si>
  <si>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</si>
  <si>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</si>
  <si>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</si>
  <si>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</si>
  <si>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</si>
  <si>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</si>
  <si>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</si>
  <si>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</si>
  <si>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</si>
  <si>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</si>
  <si>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</si>
  <si>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</si>
  <si>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</si>
  <si>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</si>
  <si>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</si>
  <si>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</si>
  <si>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</si>
  <si>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</si>
  <si>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</si>
  <si>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</si>
  <si>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</si>
  <si>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</si>
  <si>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</si>
  <si>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</si>
  <si>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</si>
  <si>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</si>
  <si>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</si>
  <si>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</si>
  <si>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</si>
  <si>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</si>
  <si>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</si>
  <si>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</si>
  <si>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</si>
  <si>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</si>
  <si>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</si>
  <si>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</si>
  <si>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</si>
  <si>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</si>
  <si>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</si>
  <si>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</si>
  <si>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</si>
  <si>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</si>
  <si>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</si>
  <si>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</si>
  <si>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</si>
  <si>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</si>
  <si>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</si>
  <si>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</si>
  <si>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</si>
  <si>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</si>
  <si>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</si>
  <si>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</si>
  <si>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</si>
  <si>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</si>
  <si>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</si>
  <si>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</si>
  <si>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</si>
  <si>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</si>
  <si>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</si>
  <si>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</si>
  <si>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</si>
  <si>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</si>
  <si>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</si>
  <si>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</si>
  <si>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</si>
  <si>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</si>
  <si>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</si>
  <si>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</si>
  <si>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</si>
  <si>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</si>
  <si>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</si>
  <si>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</si>
  <si>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</si>
  <si>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</si>
  <si>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</si>
  <si>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</si>
  <si>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</si>
  <si>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</si>
  <si>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</si>
  <si>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</si>
  <si>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</si>
  <si>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</si>
  <si>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</si>
  <si>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</si>
  <si>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</si>
  <si>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</si>
  <si>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</si>
  <si>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</si>
  <si>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</si>
  <si>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</si>
  <si>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</si>
  <si>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</si>
  <si>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</si>
  <si>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</si>
  <si>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</si>
  <si>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</si>
  <si>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</si>
  <si>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</si>
  <si>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</si>
  <si>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</si>
  <si>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</si>
  <si>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</si>
  <si>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</si>
  <si>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</si>
  <si>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</si>
  <si>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</si>
  <si>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</si>
  <si>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</si>
  <si>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</si>
  <si>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</si>
  <si>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</si>
  <si>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</si>
  <si>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</si>
  <si>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</si>
  <si>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</si>
  <si>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</si>
  <si>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</si>
  <si>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</si>
  <si>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</si>
  <si>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</si>
  <si>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</si>
  <si>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</si>
  <si>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</si>
  <si>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</si>
  <si>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</si>
  <si>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</si>
  <si>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</si>
  <si>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</si>
  <si>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</si>
  <si>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</si>
  <si>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</si>
  <si>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</si>
  <si>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</si>
  <si>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</si>
  <si>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</si>
  <si>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</si>
  <si>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</si>
  <si>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</si>
  <si>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</si>
  <si>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</si>
  <si>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</si>
  <si>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</si>
  <si>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</si>
  <si>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</si>
  <si>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</si>
  <si>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</si>
  <si>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</si>
  <si>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</si>
  <si>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</si>
  <si>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</si>
  <si>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</si>
  <si>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</si>
  <si>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</si>
  <si>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</si>
  <si>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</si>
  <si>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</si>
  <si>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</si>
  <si>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</si>
  <si>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</si>
  <si>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</si>
  <si>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</si>
  <si>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</si>
  <si>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</si>
  <si>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</si>
  <si>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</si>
  <si>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</si>
  <si>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</si>
  <si>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</si>
  <si>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</si>
  <si>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</si>
  <si>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</si>
  <si>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</si>
  <si>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</si>
  <si>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</si>
  <si>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</si>
  <si>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</si>
  <si>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</si>
  <si>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</si>
  <si>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</si>
  <si>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</si>
  <si>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</si>
  <si>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</si>
  <si>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</si>
  <si>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</si>
  <si>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</si>
  <si>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</si>
  <si>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</si>
  <si>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</si>
  <si>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</si>
  <si>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</si>
  <si>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</si>
  <si>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</si>
  <si>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</si>
  <si>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</si>
  <si>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</si>
  <si>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</si>
  <si>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</si>
  <si>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</si>
  <si>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</si>
  <si>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</si>
  <si>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</si>
  <si>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</si>
  <si>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</si>
  <si>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</si>
  <si>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</si>
  <si>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</si>
  <si>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</si>
  <si>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</si>
  <si>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</si>
  <si>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</si>
  <si>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</si>
  <si>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</si>
  <si>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</si>
  <si>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</si>
  <si>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</si>
  <si>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</si>
  <si>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</si>
  <si>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</si>
  <si>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</si>
  <si>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</si>
  <si>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</si>
  <si>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</si>
  <si>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</si>
  <si>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</si>
  <si>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</si>
  <si>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</si>
  <si>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</si>
  <si>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</si>
  <si>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</si>
  <si>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</si>
  <si>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</si>
  <si>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</si>
  <si>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</si>
  <si>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</si>
  <si>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</si>
  <si>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</si>
  <si>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</si>
  <si>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</si>
  <si>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</si>
  <si>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</si>
  <si>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</si>
  <si>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</si>
  <si>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</si>
  <si>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</si>
  <si>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</si>
  <si>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</si>
  <si>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</si>
  <si>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</si>
  <si>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</si>
  <si>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</si>
  <si>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</si>
  <si>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</si>
  <si>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</si>
  <si>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</si>
  <si>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</si>
  <si>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</si>
  <si>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</si>
  <si>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</si>
  <si>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</si>
  <si>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</si>
  <si>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</si>
  <si>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</si>
  <si>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</si>
  <si>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</si>
  <si>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</si>
  <si>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</si>
  <si>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</si>
  <si>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</si>
  <si>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</si>
  <si>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</si>
  <si>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</si>
  <si>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</si>
  <si>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</si>
  <si>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</si>
  <si>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</si>
  <si>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</si>
  <si>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</si>
  <si>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</si>
  <si>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</si>
  <si>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</si>
  <si>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</si>
  <si>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</si>
  <si>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</si>
  <si>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</si>
  <si>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</si>
  <si>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</si>
  <si>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</si>
  <si>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</si>
  <si>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</si>
  <si>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</si>
  <si>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</si>
  <si>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</si>
  <si>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</si>
  <si>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</si>
  <si>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</si>
  <si>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</si>
  <si>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</si>
  <si>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</si>
  <si>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</si>
  <si>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</si>
  <si>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</si>
  <si>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</si>
  <si>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</si>
  <si>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</si>
  <si>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</si>
  <si>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</si>
  <si>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</si>
  <si>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</si>
  <si>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</si>
  <si>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</si>
  <si>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</si>
  <si>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</si>
  <si>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</si>
  <si>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</si>
  <si>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</si>
  <si>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</si>
  <si>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</si>
  <si>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</si>
  <si>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</si>
  <si>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</si>
  <si>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</si>
  <si>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</si>
  <si>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</si>
  <si>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</si>
  <si>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</si>
  <si>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</si>
  <si>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</si>
  <si>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</si>
  <si>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</si>
  <si>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</si>
  <si>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</si>
  <si>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</si>
  <si>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</si>
  <si>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</si>
  <si>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</si>
  <si>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</si>
  <si>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</si>
  <si>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</si>
  <si>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</si>
  <si>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</si>
  <si>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</si>
  <si>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</si>
  <si>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</si>
  <si>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</si>
  <si>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</si>
  <si>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</si>
  <si>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</si>
  <si>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</si>
  <si>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</si>
  <si>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</si>
  <si>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</si>
  <si>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</si>
  <si>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</si>
  <si>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</si>
  <si>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</si>
  <si>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</si>
  <si>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</si>
  <si>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</si>
  <si>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</si>
  <si>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</si>
  <si>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</si>
  <si>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</si>
  <si>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</si>
  <si>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</si>
  <si>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</si>
  <si>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</si>
  <si>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</si>
  <si>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</si>
  <si>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</si>
  <si>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</si>
  <si>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</si>
  <si>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</si>
  <si>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</si>
  <si>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</si>
  <si>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</si>
  <si>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</si>
  <si>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</si>
  <si>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</si>
  <si>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</si>
  <si>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</si>
  <si>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</si>
  <si>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</si>
  <si>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</si>
  <si>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</si>
  <si>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</si>
  <si>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</si>
  <si>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</si>
  <si>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</si>
  <si>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</si>
  <si>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</si>
  <si>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</si>
  <si>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</si>
  <si>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</si>
  <si>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</si>
  <si>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</si>
  <si>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</si>
  <si>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</si>
  <si>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</si>
  <si>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</si>
  <si>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</si>
  <si>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</si>
  <si>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</si>
  <si>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</si>
  <si>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</si>
  <si>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</si>
  <si>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</si>
  <si>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</si>
  <si>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</si>
  <si>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</si>
  <si>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</si>
  <si>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</si>
  <si>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</si>
  <si>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</si>
  <si>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</si>
  <si>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</si>
  <si>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</si>
  <si>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</si>
  <si>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</si>
  <si>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</si>
  <si>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</si>
  <si>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</si>
  <si>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</si>
  <si>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</si>
  <si>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</si>
  <si>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</si>
  <si>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</si>
  <si>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</si>
  <si>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</si>
  <si>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</si>
  <si>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</si>
  <si>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</si>
  <si>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</si>
  <si>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</si>
  <si>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</si>
  <si>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</si>
  <si>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</si>
  <si>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</si>
  <si>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</si>
  <si>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</si>
  <si>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</si>
  <si>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</si>
  <si>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</si>
  <si>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</si>
  <si>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</si>
  <si>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</si>
  <si>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</si>
  <si>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</si>
  <si>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</si>
  <si>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</si>
  <si>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</si>
  <si>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</si>
  <si>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</si>
  <si>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</si>
  <si>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</si>
  <si>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</si>
  <si>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</si>
  <si>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</si>
  <si>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</si>
  <si>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</si>
  <si>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</si>
  <si>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</si>
  <si>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</si>
  <si>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</si>
  <si>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</si>
  <si>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</si>
  <si>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</si>
  <si>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</si>
  <si>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</si>
  <si>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</si>
  <si>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</si>
  <si>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</si>
  <si>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</si>
  <si>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</si>
  <si>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</si>
  <si>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</si>
  <si>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</si>
  <si>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</si>
  <si>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</si>
  <si>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</si>
  <si>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</si>
  <si>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</si>
  <si>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</si>
  <si>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</si>
  <si>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</si>
  <si>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</si>
  <si>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</si>
  <si>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</si>
  <si>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</si>
  <si>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</si>
  <si>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</si>
  <si>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</si>
  <si>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</si>
  <si>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</si>
  <si>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</si>
  <si>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</si>
  <si>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</si>
  <si>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</si>
  <si>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</si>
  <si>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</si>
  <si>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</si>
  <si>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</si>
  <si>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</si>
  <si>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</si>
  <si>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</si>
  <si>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</si>
  <si>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</si>
  <si>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</si>
  <si>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</si>
  <si>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</si>
  <si>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</si>
  <si>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</si>
  <si>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</si>
  <si>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</si>
  <si>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</si>
  <si>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</si>
  <si>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</si>
  <si>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</si>
  <si>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</si>
  <si>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</si>
  <si>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</si>
  <si>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</si>
  <si>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</si>
  <si>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</si>
  <si>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</si>
  <si>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</si>
  <si>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</si>
  <si>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</si>
  <si>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</si>
  <si>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</si>
  <si>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</si>
  <si>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</si>
  <si>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</si>
  <si>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</si>
  <si>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</si>
  <si>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</si>
  <si>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</si>
  <si>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</si>
  <si>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</si>
  <si>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</si>
  <si>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</si>
  <si>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</si>
  <si>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</si>
  <si>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</si>
  <si>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</si>
  <si>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</si>
  <si>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</si>
  <si>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</si>
  <si>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</si>
  <si>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</si>
  <si>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</si>
  <si>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</si>
  <si>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</si>
  <si>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</si>
  <si>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</si>
  <si>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</si>
  <si>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</si>
  <si>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</si>
  <si>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</si>
  <si>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</si>
  <si>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</si>
  <si>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</si>
  <si>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</si>
  <si>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</si>
  <si>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</si>
  <si>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</si>
  <si>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</si>
  <si>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</si>
  <si>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</si>
  <si>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</si>
  <si>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</si>
  <si>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</si>
  <si>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</si>
  <si>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</si>
  <si>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</si>
  <si>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</si>
  <si>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</si>
  <si>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</si>
  <si>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</si>
  <si>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</si>
  <si>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</si>
  <si>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</si>
  <si>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</si>
  <si>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</si>
  <si>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</si>
  <si>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</si>
  <si>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</si>
  <si>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</si>
  <si>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</si>
  <si>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</si>
  <si>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</si>
  <si>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</si>
  <si>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</si>
  <si>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</si>
  <si>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</si>
  <si>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</si>
  <si>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</si>
  <si>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</si>
  <si>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</si>
  <si>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</si>
  <si>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</si>
  <si>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</si>
  <si>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</si>
  <si>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</si>
  <si>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</si>
  <si>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</si>
  <si>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</si>
  <si>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</si>
  <si>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</si>
  <si>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</si>
  <si>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</si>
  <si>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</si>
  <si>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</si>
  <si>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</si>
  <si>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</si>
  <si>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</si>
  <si>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</si>
  <si>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</si>
  <si>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</si>
  <si>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</si>
  <si>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</si>
  <si>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</si>
  <si>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</si>
  <si>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</si>
  <si>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</si>
  <si>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</si>
  <si>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</si>
  <si>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</si>
  <si>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</si>
  <si>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</si>
  <si>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</si>
  <si>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</si>
  <si>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</si>
  <si>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</si>
  <si>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</si>
  <si>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</si>
  <si>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</si>
  <si>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</si>
  <si>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</si>
  <si>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</si>
  <si>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</si>
  <si>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</si>
  <si>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</si>
  <si>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</si>
  <si>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</si>
  <si>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</si>
  <si>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</si>
  <si>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</si>
  <si>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</si>
  <si>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</si>
  <si>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</si>
  <si>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</si>
  <si>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</si>
  <si>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</si>
  <si>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</si>
  <si>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</si>
  <si>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</si>
  <si>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</si>
  <si>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</si>
  <si>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</si>
  <si>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</si>
  <si>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</si>
  <si>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</si>
  <si>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</si>
  <si>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</si>
  <si>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</si>
  <si>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</si>
  <si>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</si>
  <si>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</si>
  <si>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</si>
  <si>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</si>
  <si>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</si>
  <si>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</si>
  <si>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</si>
  <si>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</si>
  <si>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</si>
  <si>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</si>
  <si>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</si>
  <si>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</si>
  <si>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</si>
  <si>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</si>
  <si>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</si>
  <si>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</si>
  <si>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</si>
  <si>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</si>
  <si>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</si>
  <si>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</si>
  <si>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</si>
  <si>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</si>
  <si>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</si>
  <si>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</si>
  <si>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</si>
  <si>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</si>
  <si>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</si>
  <si>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</si>
  <si>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</si>
  <si>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</si>
  <si>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</si>
  <si>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</si>
  <si>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</si>
  <si>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</si>
  <si>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</si>
  <si>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</si>
  <si>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</si>
  <si>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</si>
  <si>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</si>
  <si>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</si>
  <si>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</si>
  <si>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</si>
  <si>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</si>
  <si>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</si>
  <si>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</si>
  <si>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</si>
  <si>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</si>
  <si>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</si>
  <si>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</si>
  <si>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</si>
  <si>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</si>
  <si>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</si>
  <si>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</si>
  <si>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</si>
  <si>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</si>
  <si>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</si>
  <si>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</si>
  <si>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</si>
  <si>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</si>
  <si>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</si>
  <si>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</si>
  <si>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</si>
  <si>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</si>
  <si>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</si>
  <si>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</si>
  <si>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</si>
  <si>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</si>
  <si>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</si>
  <si>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</si>
  <si>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</si>
  <si>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</si>
  <si>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</si>
  <si>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</si>
  <si>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</si>
  <si>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</si>
  <si>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</si>
  <si>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</si>
  <si>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</si>
  <si>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</si>
  <si>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</si>
  <si>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</si>
  <si>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</si>
  <si>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</si>
  <si>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</si>
  <si>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</si>
  <si>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</si>
  <si>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</si>
  <si>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</si>
  <si>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</si>
  <si>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</si>
  <si>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</si>
  <si>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</si>
  <si>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</si>
  <si>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</si>
  <si>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</si>
  <si>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</si>
  <si>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</si>
  <si>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</si>
  <si>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</si>
  <si>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</si>
  <si>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</si>
  <si>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</si>
  <si>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</si>
  <si>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</si>
  <si>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</si>
  <si>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</si>
  <si>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</si>
  <si>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</si>
  <si>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</si>
  <si>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</si>
  <si>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</si>
  <si>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</si>
  <si>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</si>
  <si>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</si>
  <si>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</si>
  <si>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</si>
  <si>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</si>
  <si>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</si>
  <si>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</si>
  <si>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</si>
  <si>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</si>
  <si>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</si>
  <si>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</si>
  <si>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</si>
  <si>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</si>
  <si>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</si>
  <si>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</si>
  <si>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</si>
  <si>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</si>
  <si>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</si>
  <si>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</si>
  <si>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</si>
  <si>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</si>
  <si>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</si>
  <si>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</si>
  <si>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</si>
  <si>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</si>
  <si>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</si>
  <si>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</si>
  <si>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</si>
  <si>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</si>
  <si>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</si>
  <si>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</si>
  <si>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</si>
  <si>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</si>
  <si>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</si>
  <si>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</si>
  <si>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</si>
  <si>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</si>
  <si>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</si>
  <si>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</si>
  <si>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</si>
  <si>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</si>
  <si>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</si>
  <si>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</si>
  <si>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</si>
  <si>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</si>
  <si>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</si>
  <si>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</si>
  <si>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</si>
  <si>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</si>
  <si>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</si>
  <si>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</si>
  <si>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</si>
  <si>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</si>
  <si>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</si>
  <si>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</si>
  <si>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</si>
  <si>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</si>
  <si>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</si>
  <si>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</si>
  <si>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</si>
  <si>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</si>
  <si>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</si>
  <si>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</si>
  <si>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</si>
  <si>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</si>
  <si>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</si>
  <si>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</si>
  <si>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</si>
  <si>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</si>
  <si>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</si>
  <si>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</si>
  <si>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</si>
  <si>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</si>
  <si>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</si>
  <si>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</si>
  <si>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</si>
  <si>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</si>
  <si>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</si>
  <si>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</si>
  <si>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</si>
  <si>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</si>
  <si>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</si>
  <si>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</si>
  <si>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</si>
  <si>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</si>
  <si>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</si>
  <si>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</si>
  <si>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</si>
  <si>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</si>
  <si>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</si>
  <si>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</si>
  <si>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</si>
  <si>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</si>
  <si>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</si>
  <si>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</si>
  <si>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</si>
  <si>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</si>
  <si>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</si>
  <si>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</si>
  <si>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</si>
  <si>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</si>
  <si>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</si>
  <si>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</si>
  <si>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</si>
  <si>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</si>
  <si>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</si>
  <si>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</si>
  <si>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</si>
  <si>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</si>
  <si>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</si>
  <si>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</si>
  <si>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</si>
  <si>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</si>
  <si>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</si>
  <si>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</si>
  <si>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</si>
  <si>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</si>
  <si>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</si>
  <si>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</si>
  <si>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</si>
  <si>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</si>
  <si>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</si>
  <si>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</si>
  <si>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</si>
  <si>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</si>
  <si>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</si>
  <si>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</si>
  <si>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</si>
  <si>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</si>
  <si>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</si>
  <si>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</si>
  <si>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</si>
  <si>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</si>
  <si>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</si>
  <si>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</si>
  <si>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</si>
  <si>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</si>
  <si>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</si>
  <si>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</si>
  <si>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</si>
  <si>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</si>
  <si>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</si>
  <si>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</si>
  <si>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</si>
  <si>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</si>
  <si>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</si>
  <si>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</si>
  <si>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</si>
  <si>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</si>
  <si>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</si>
  <si>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</si>
  <si>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</si>
  <si>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</si>
  <si>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</si>
  <si>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</si>
  <si>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</si>
  <si>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</si>
  <si>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</si>
  <si>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</si>
  <si>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</si>
  <si>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</si>
  <si>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</si>
  <si>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</si>
  <si>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</si>
  <si>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</si>
  <si>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</si>
  <si>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</si>
  <si>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</si>
  <si>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</si>
  <si>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</si>
  <si>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</si>
  <si>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</si>
  <si>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</si>
  <si>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</si>
  <si>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</si>
  <si>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</si>
  <si>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</si>
  <si>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</si>
  <si>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</si>
  <si>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</si>
  <si>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</si>
  <si>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</si>
  <si>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</si>
  <si>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</si>
  <si>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</si>
  <si>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</si>
  <si>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</si>
  <si>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</si>
  <si>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</si>
  <si>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</si>
  <si>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</si>
  <si>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</si>
  <si>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</si>
  <si>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</si>
  <si>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</si>
  <si>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</si>
  <si>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</si>
  <si>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</si>
  <si>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</si>
  <si>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</si>
  <si>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</si>
  <si>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</si>
  <si>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</si>
  <si>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</si>
  <si>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</si>
  <si>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</si>
  <si>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</si>
  <si>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</si>
  <si>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</si>
  <si>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</si>
  <si>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</si>
  <si>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</si>
  <si>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</si>
  <si>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</si>
  <si>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</si>
  <si>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</si>
  <si>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</si>
  <si>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</si>
  <si>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</si>
  <si>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</si>
  <si>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</si>
  <si>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</si>
  <si>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</si>
  <si>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</si>
  <si>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</si>
  <si>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</si>
  <si>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</si>
  <si>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</si>
  <si>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</si>
  <si>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</si>
  <si>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</si>
  <si>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</si>
  <si>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</si>
  <si>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</si>
  <si>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</si>
  <si>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</si>
  <si>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</si>
  <si>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</si>
  <si>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</si>
  <si>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</si>
  <si>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</si>
  <si>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</si>
  <si>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</si>
  <si>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</si>
  <si>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</si>
  <si>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</si>
  <si>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</si>
  <si>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</si>
  <si>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</si>
  <si>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</si>
  <si>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</si>
  <si>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</si>
  <si>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</si>
  <si>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</si>
  <si>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</si>
  <si>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</si>
  <si>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</si>
  <si>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</si>
  <si>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</si>
  <si>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</si>
  <si>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</si>
  <si>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</si>
  <si>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</si>
  <si>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</si>
  <si>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</si>
  <si>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</si>
  <si>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</si>
  <si>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</si>
  <si>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</si>
  <si>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</si>
  <si>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</si>
  <si>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</si>
  <si>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</si>
  <si>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</si>
  <si>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</si>
  <si>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</si>
  <si>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</si>
  <si>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</si>
  <si>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</si>
  <si>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</si>
  <si>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</si>
  <si>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</si>
  <si>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</si>
  <si>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</si>
  <si>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</si>
  <si>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</si>
  <si>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</si>
  <si>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</si>
  <si>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</si>
  <si>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</si>
  <si>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</si>
  <si>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</si>
  <si>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</si>
  <si>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</si>
  <si>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</si>
  <si>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</si>
  <si>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</si>
  <si>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</si>
  <si>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</si>
  <si>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</si>
  <si>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</si>
  <si>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</si>
  <si>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</si>
  <si>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</si>
  <si>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</si>
  <si>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</si>
  <si>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</si>
  <si>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</si>
  <si>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</si>
  <si>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</si>
  <si>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</si>
  <si>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</si>
  <si>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</si>
  <si>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</si>
  <si>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</si>
  <si>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</si>
  <si>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</si>
  <si>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</si>
  <si>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</si>
  <si>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</si>
  <si>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</si>
  <si>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</si>
  <si>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</si>
  <si>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</si>
  <si>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</si>
  <si>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</si>
  <si>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</si>
  <si>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</si>
  <si>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</si>
  <si>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</si>
  <si>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</si>
  <si>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</si>
  <si>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</si>
  <si>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</si>
  <si>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</si>
  <si>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</si>
  <si>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</si>
  <si>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</si>
  <si>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</si>
  <si>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</si>
  <si>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</si>
  <si>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</si>
  <si>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</si>
  <si>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</si>
  <si>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</si>
  <si>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</si>
  <si>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</si>
  <si>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</si>
  <si>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</si>
  <si>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</si>
  <si>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</si>
  <si>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</si>
  <si>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</si>
  <si>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</si>
  <si>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</si>
  <si>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</si>
  <si>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</si>
  <si>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</si>
  <si>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</si>
  <si>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</si>
  <si>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</si>
  <si>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</si>
  <si>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</si>
  <si>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</si>
  <si>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</si>
  <si>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</si>
  <si>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</si>
  <si>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</si>
  <si>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</si>
  <si>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</si>
  <si>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</si>
  <si>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</si>
  <si>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</si>
  <si>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</si>
  <si>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</si>
  <si>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</si>
  <si>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</si>
  <si>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</si>
  <si>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</si>
  <si>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</si>
  <si>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</si>
  <si>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</si>
  <si>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</si>
  <si>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</si>
  <si>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</si>
  <si>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</si>
  <si>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</si>
  <si>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</si>
  <si>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</si>
  <si>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</si>
  <si>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</si>
  <si>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</si>
  <si>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</si>
  <si>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</si>
  <si>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</si>
  <si>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</si>
  <si>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</si>
  <si>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</si>
  <si>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</si>
  <si>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</si>
  <si>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</si>
  <si>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</si>
  <si>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</si>
  <si>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</si>
  <si>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</si>
  <si>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</si>
  <si>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</si>
  <si>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</si>
  <si>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</si>
  <si>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</si>
  <si>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</si>
  <si>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</si>
  <si>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</si>
  <si>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</si>
  <si>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</si>
  <si>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</si>
  <si>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</si>
  <si>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</si>
  <si>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</si>
  <si>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</si>
  <si>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</si>
  <si>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</si>
  <si>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</si>
  <si>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</si>
  <si>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</si>
  <si>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</si>
  <si>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</si>
  <si>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</si>
  <si>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</si>
  <si>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</si>
  <si>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</si>
  <si>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</si>
  <si>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</si>
  <si>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</si>
  <si>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</si>
  <si>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</si>
  <si>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</si>
  <si>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</si>
  <si>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</si>
  <si>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</si>
  <si>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</si>
  <si>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</si>
  <si>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</si>
  <si>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</si>
  <si>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</si>
  <si>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</si>
  <si>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</si>
  <si>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</si>
  <si>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</si>
  <si>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</si>
  <si>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</si>
  <si>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</si>
  <si>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</si>
  <si>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</si>
  <si>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</si>
  <si>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</si>
  <si>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</si>
  <si>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</si>
  <si>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</si>
  <si>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</si>
  <si>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</si>
  <si>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</si>
  <si>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</si>
  <si>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</si>
  <si>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</si>
  <si>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</si>
  <si>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</si>
  <si>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</si>
  <si>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</si>
  <si>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</si>
  <si>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</si>
  <si>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</si>
  <si>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</si>
  <si>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</si>
  <si>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</si>
  <si>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</si>
  <si>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</si>
  <si>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</si>
  <si>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</si>
  <si>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</si>
  <si>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</si>
  <si>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</si>
  <si>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</si>
  <si>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</si>
  <si>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</si>
  <si>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</si>
  <si>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</si>
  <si>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</si>
  <si>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</si>
  <si>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</si>
  <si>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</si>
  <si>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</si>
  <si>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</si>
  <si>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</si>
  <si>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</si>
  <si>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</si>
  <si>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</si>
  <si>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</si>
  <si>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</si>
  <si>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</si>
  <si>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</si>
  <si>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</si>
  <si>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</si>
  <si>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</si>
  <si>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</si>
  <si>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</si>
  <si>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</si>
  <si>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</si>
  <si>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</si>
  <si>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</si>
  <si>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</si>
  <si>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</si>
  <si>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</si>
  <si>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</si>
  <si>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</si>
  <si>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</si>
  <si>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</si>
  <si>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</si>
  <si>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</si>
  <si>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</si>
  <si>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</si>
  <si>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</si>
  <si>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</si>
  <si>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</si>
  <si>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</si>
  <si>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</si>
  <si>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</si>
  <si>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</si>
  <si>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</si>
  <si>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</si>
  <si>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</si>
  <si>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</si>
  <si>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</si>
  <si>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</si>
  <si>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</si>
  <si>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</si>
  <si>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</si>
  <si>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</si>
  <si>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</si>
  <si>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</si>
  <si>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</si>
  <si>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</si>
  <si>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</si>
  <si>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</si>
  <si>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</si>
  <si>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</si>
  <si>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</si>
  <si>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</si>
  <si>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</si>
  <si>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</si>
  <si>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</si>
  <si>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</si>
  <si>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</si>
  <si>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</si>
  <si>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</si>
  <si>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</si>
  <si>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</si>
  <si>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</si>
  <si>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</si>
  <si>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</si>
  <si>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</si>
  <si>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</si>
  <si>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</si>
  <si>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</si>
  <si>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</si>
  <si>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</si>
  <si>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</si>
  <si>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</si>
  <si>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</si>
  <si>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</si>
  <si>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</si>
  <si>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</si>
  <si>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</si>
  <si>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</si>
  <si>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</si>
  <si>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</si>
  <si>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</si>
  <si>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</si>
  <si>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</si>
  <si>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</si>
  <si>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</si>
  <si>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</si>
  <si>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</si>
  <si>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</si>
  <si>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</si>
  <si>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</si>
  <si>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</si>
  <si>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</si>
  <si>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</si>
  <si>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</si>
  <si>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</si>
  <si>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</si>
  <si>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</si>
  <si>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</si>
  <si>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</si>
  <si>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</si>
  <si>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</si>
  <si>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</si>
  <si>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</si>
  <si>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</si>
  <si>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</si>
  <si>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</si>
  <si>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</si>
  <si>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</si>
  <si>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</si>
  <si>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</si>
  <si>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</si>
  <si>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</si>
  <si>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</si>
  <si>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</si>
  <si>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</si>
  <si>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</si>
  <si>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</si>
  <si>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</si>
  <si>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</si>
  <si>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</si>
  <si>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</si>
  <si>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</si>
  <si>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</si>
  <si>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</si>
  <si>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</si>
  <si>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</si>
  <si>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</si>
  <si>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</si>
  <si>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</si>
  <si>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</si>
  <si>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</si>
  <si>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</si>
  <si>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</si>
  <si>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</si>
  <si>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</si>
  <si>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</si>
  <si>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</si>
  <si>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</si>
  <si>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</si>
  <si>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</si>
  <si>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</si>
  <si>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</si>
  <si>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</si>
  <si>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</si>
  <si>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</si>
  <si>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</si>
  <si>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</si>
  <si>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</si>
  <si>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</si>
  <si>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</si>
  <si>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</si>
  <si>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</si>
  <si>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</si>
  <si>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</si>
  <si>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</si>
  <si>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</si>
  <si>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</si>
  <si>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</si>
  <si>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</si>
  <si>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</si>
  <si>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</si>
  <si>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</si>
  <si>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</si>
  <si>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</si>
  <si>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</si>
  <si>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</si>
  <si>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</si>
  <si>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</si>
  <si>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</si>
  <si>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</si>
  <si>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</si>
  <si>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</si>
  <si>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</si>
  <si>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</si>
  <si>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</si>
  <si>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</si>
  <si>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</si>
  <si>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</si>
  <si>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</si>
  <si>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</si>
  <si>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</si>
  <si>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</si>
  <si>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</si>
  <si>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</si>
  <si>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</si>
  <si>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</si>
  <si>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</si>
  <si>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</si>
  <si>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</si>
  <si>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</si>
  <si>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</si>
  <si>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</si>
  <si>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</si>
  <si>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</si>
  <si>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</si>
  <si>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</si>
  <si>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</si>
  <si>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</si>
  <si>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</si>
  <si>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</si>
  <si>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</si>
  <si>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</si>
  <si>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</si>
  <si>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</si>
  <si>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</si>
  <si>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</si>
  <si>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</si>
  <si>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</si>
  <si>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</si>
  <si>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</si>
  <si>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</si>
  <si>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</si>
  <si>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</si>
  <si>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</si>
  <si>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</si>
  <si>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</si>
  <si>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</si>
  <si>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</si>
  <si>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</si>
  <si>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</si>
  <si>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</si>
  <si>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</si>
  <si>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</si>
  <si>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</si>
  <si>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</si>
  <si>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</si>
  <si>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</si>
  <si>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</si>
  <si>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</si>
  <si>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</si>
  <si>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</si>
  <si>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</si>
  <si>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</si>
  <si>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</si>
  <si>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</si>
  <si>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</si>
  <si>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</si>
  <si>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</si>
  <si>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</si>
  <si>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</si>
  <si>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</si>
  <si>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</si>
  <si>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</si>
  <si>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</si>
  <si>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</si>
  <si>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</si>
  <si>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</si>
  <si>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</si>
  <si>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</si>
  <si>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</si>
  <si>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</si>
  <si>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</si>
  <si>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</si>
  <si>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</si>
  <si>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</si>
  <si>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</si>
  <si>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</si>
  <si>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</si>
  <si>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</si>
  <si>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</si>
  <si>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</si>
  <si>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</si>
  <si>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</si>
  <si>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</si>
  <si>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</si>
  <si>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</si>
  <si>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</si>
  <si>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</si>
  <si>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</si>
  <si>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</si>
  <si>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</si>
  <si>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</si>
  <si>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</si>
  <si>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</si>
  <si>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</si>
  <si>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</si>
  <si>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</si>
  <si>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</si>
  <si>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</si>
  <si>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</si>
  <si>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</si>
  <si>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</si>
  <si>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</si>
  <si>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</si>
  <si>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</si>
  <si>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</si>
  <si>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</si>
  <si>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</si>
  <si>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</si>
  <si>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</si>
  <si>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</si>
  <si>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</si>
  <si>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</si>
  <si>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</si>
  <si>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</si>
  <si>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</si>
  <si>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</si>
  <si>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</si>
  <si>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</si>
  <si>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</si>
  <si>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</si>
  <si>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</si>
  <si>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</si>
  <si>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</si>
  <si>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</si>
  <si>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</si>
  <si>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</si>
  <si>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</si>
  <si>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</si>
  <si>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</si>
  <si>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</si>
  <si>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</si>
  <si>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</si>
  <si>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</si>
  <si>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</si>
  <si>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</si>
  <si>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</si>
  <si>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</si>
  <si>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</si>
  <si>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</si>
  <si>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</si>
  <si>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</si>
  <si>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</si>
  <si>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</si>
  <si>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</si>
  <si>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</si>
  <si>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</si>
  <si>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</si>
  <si>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</si>
  <si>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</si>
  <si>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</si>
  <si>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</si>
  <si>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</si>
  <si>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</si>
  <si>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</si>
  <si>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</si>
  <si>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</si>
  <si>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</si>
  <si>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</si>
  <si>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</si>
  <si>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</si>
  <si>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</si>
  <si>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</si>
  <si>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</si>
  <si>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</si>
  <si>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</si>
  <si>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</si>
  <si>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</si>
  <si>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</si>
  <si>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</si>
  <si>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</si>
  <si>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</si>
  <si>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</si>
  <si>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</si>
  <si>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</si>
  <si>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</si>
  <si>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</si>
  <si>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</si>
  <si>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</si>
  <si>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</si>
  <si>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</si>
  <si>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</si>
  <si>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</si>
  <si>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</si>
  <si>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</si>
  <si>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</si>
  <si>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</si>
  <si>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</si>
  <si>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</si>
  <si>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</si>
  <si>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</si>
  <si>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</si>
  <si>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</si>
  <si>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</si>
  <si>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</si>
  <si>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</si>
  <si>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</si>
  <si>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</si>
  <si>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</si>
  <si>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</si>
  <si>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</si>
  <si>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</si>
  <si>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</si>
  <si>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</si>
  <si>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</si>
  <si>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</si>
  <si>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</si>
  <si>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</si>
  <si>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</si>
  <si>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</si>
  <si>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</si>
  <si>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</si>
  <si>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</si>
  <si>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</si>
  <si>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</si>
  <si>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</si>
  <si>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</si>
  <si>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</si>
  <si>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</si>
  <si>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</si>
  <si>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</si>
  <si>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</si>
  <si>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</si>
  <si>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</si>
  <si>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</si>
  <si>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</si>
  <si>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</si>
  <si>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</si>
  <si>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</si>
  <si>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</si>
  <si>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</si>
  <si>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</si>
  <si>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</si>
  <si>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</si>
  <si>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</si>
  <si>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</si>
  <si>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</si>
  <si>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</si>
  <si>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</si>
  <si>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</si>
  <si>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</si>
  <si>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</si>
  <si>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</si>
  <si>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</si>
  <si>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</si>
  <si>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</si>
  <si>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</si>
  <si>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</si>
  <si>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</si>
  <si>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</si>
  <si>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</si>
  <si>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</si>
  <si>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</si>
  <si>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</si>
  <si>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</si>
  <si>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</si>
  <si>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</si>
  <si>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</si>
  <si>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</si>
  <si>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</si>
  <si>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</si>
  <si>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</si>
  <si>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</si>
  <si>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</si>
  <si>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</si>
  <si>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</si>
  <si>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</si>
  <si>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</si>
  <si>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</si>
  <si>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</si>
  <si>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</si>
  <si>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</si>
  <si>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</si>
  <si>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</si>
  <si>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</si>
  <si>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</si>
  <si>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</si>
  <si>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</si>
  <si>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</si>
  <si>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</si>
  <si>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</si>
  <si>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</si>
  <si>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</si>
  <si>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</si>
  <si>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</si>
  <si>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</si>
  <si>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</si>
  <si>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</si>
  <si>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</si>
  <si>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</si>
  <si>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</si>
  <si>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</si>
  <si>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</si>
  <si>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</si>
  <si>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</si>
  <si>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</si>
  <si>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</si>
  <si>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</si>
  <si>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</si>
  <si>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</si>
  <si>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</si>
  <si>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</si>
  <si>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</si>
  <si>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</si>
  <si>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</si>
  <si>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</si>
  <si>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</si>
  <si>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</si>
  <si>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</si>
  <si>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</si>
  <si>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</si>
  <si>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</si>
  <si>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</si>
  <si>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</si>
  <si>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</si>
  <si>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</si>
  <si>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</si>
  <si>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</si>
  <si>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</si>
  <si>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</si>
  <si>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</si>
  <si>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</si>
  <si>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</si>
  <si>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</si>
  <si>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</si>
  <si>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</si>
  <si>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</si>
  <si>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</si>
  <si>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</si>
  <si>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</si>
  <si>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</si>
  <si>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</si>
  <si>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</si>
  <si>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</si>
  <si>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</si>
  <si>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</si>
  <si>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</si>
  <si>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</si>
  <si>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</si>
  <si>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</si>
  <si>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</si>
  <si>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</si>
  <si>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</si>
  <si>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</si>
  <si>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</si>
  <si>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</si>
  <si>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</si>
  <si>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</si>
  <si>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</si>
  <si>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</si>
  <si>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</si>
  <si>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</si>
  <si>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</si>
  <si>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</si>
  <si>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</si>
  <si>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</si>
  <si>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</si>
  <si>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</si>
  <si>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</si>
  <si>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</si>
  <si>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</si>
  <si>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</si>
  <si>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</si>
  <si>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</si>
  <si>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</si>
  <si>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</si>
  <si>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</si>
  <si>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</si>
  <si>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</si>
  <si>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</si>
  <si>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</si>
  <si>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</si>
  <si>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</si>
  <si>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</si>
  <si>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</si>
  <si>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</si>
  <si>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</si>
  <si>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</si>
  <si>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</si>
  <si>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</si>
  <si>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</si>
  <si>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</si>
  <si>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</si>
  <si>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</si>
  <si>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</si>
  <si>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</si>
  <si>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</si>
  <si>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</si>
  <si>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</si>
  <si>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</si>
  <si>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</si>
  <si>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</si>
  <si>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</si>
  <si>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</si>
  <si>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</si>
  <si>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</si>
  <si>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</si>
  <si>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</si>
  <si>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</si>
  <si>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</si>
  <si>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</si>
  <si>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</si>
  <si>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</si>
  <si>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</si>
  <si>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</si>
  <si>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</si>
  <si>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</si>
  <si>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</si>
  <si>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</si>
  <si>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</si>
  <si>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</si>
  <si>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</si>
  <si>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</si>
  <si>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</si>
  <si>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</si>
  <si>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</si>
  <si>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</si>
  <si>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</si>
  <si>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</si>
  <si>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</si>
  <si>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</si>
  <si>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</si>
  <si>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</si>
  <si>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</si>
  <si>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</si>
  <si>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</si>
  <si>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</si>
  <si>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</si>
  <si>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</si>
  <si>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</si>
  <si>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</si>
  <si>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</si>
  <si>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</si>
  <si>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</si>
  <si>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</si>
  <si>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</si>
  <si>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</si>
  <si>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</si>
  <si>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</si>
  <si>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</si>
  <si>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</si>
  <si>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</si>
  <si>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</si>
  <si>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</si>
  <si>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</si>
  <si>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</si>
  <si>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</si>
  <si>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</si>
  <si>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</si>
  <si>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</si>
  <si>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</si>
  <si>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</si>
  <si>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</si>
  <si>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</si>
  <si>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</si>
  <si>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</si>
  <si>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</si>
  <si>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</si>
  <si>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</si>
  <si>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</si>
  <si>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</si>
  <si>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</si>
  <si>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</si>
  <si>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</si>
  <si>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</si>
  <si>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</si>
  <si>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</si>
  <si>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</si>
  <si>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</si>
  <si>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</si>
  <si>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</si>
  <si>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</si>
  <si>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</si>
  <si>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</si>
  <si>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</si>
  <si>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</si>
  <si>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</si>
  <si>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</si>
  <si>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</si>
  <si>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</si>
  <si>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</si>
  <si>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</si>
  <si>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</si>
  <si>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</si>
  <si>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</si>
  <si>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</si>
  <si>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</si>
  <si>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</si>
  <si>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</si>
  <si>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</si>
  <si>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</si>
  <si>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</si>
  <si>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</si>
  <si>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</si>
  <si>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</si>
  <si>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</si>
  <si>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</si>
  <si>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</si>
  <si>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</si>
  <si>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</si>
  <si>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</si>
  <si>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</si>
  <si>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</si>
  <si>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</si>
  <si>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</si>
  <si>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</si>
  <si>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</si>
  <si>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</si>
  <si>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</si>
  <si>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</si>
  <si>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</si>
  <si>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</si>
  <si>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</si>
  <si>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</si>
  <si>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</si>
  <si>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</si>
  <si>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</si>
  <si>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</si>
  <si>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</si>
  <si>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</si>
  <si>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</si>
  <si>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</si>
  <si>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</si>
  <si>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</si>
  <si>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</si>
  <si>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</si>
  <si>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</si>
  <si>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</si>
  <si>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</si>
  <si>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</si>
  <si>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</si>
  <si>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</si>
  <si>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</si>
  <si>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</si>
  <si>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</si>
  <si>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</si>
  <si>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</si>
  <si>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</si>
  <si>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</si>
  <si>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</si>
  <si>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</si>
  <si>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</si>
  <si>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</si>
  <si>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</si>
  <si>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</si>
  <si>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</si>
  <si>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</si>
  <si>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</si>
  <si>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</si>
  <si>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</si>
  <si>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</si>
  <si>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</si>
  <si>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</si>
  <si>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</si>
  <si>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</si>
  <si>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</si>
  <si>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</si>
  <si>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</si>
  <si>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</si>
  <si>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</si>
  <si>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</si>
  <si>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</si>
  <si>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</si>
  <si>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</si>
  <si>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</si>
  <si>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</si>
  <si>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</si>
  <si>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</si>
  <si>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</si>
  <si>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</si>
  <si>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</si>
  <si>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</si>
  <si>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</si>
  <si>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</si>
  <si>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</si>
  <si>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</si>
  <si>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</si>
  <si>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</si>
  <si>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</si>
  <si>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</si>
  <si>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</si>
  <si>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</si>
  <si>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</si>
  <si>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</si>
  <si>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</si>
  <si>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</si>
  <si>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</si>
  <si>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</si>
  <si>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</si>
  <si>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</si>
  <si>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</si>
  <si>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</si>
  <si>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</si>
  <si>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</si>
  <si>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</si>
  <si>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</si>
  <si>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</si>
  <si>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</si>
  <si>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</si>
  <si>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</si>
  <si>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</si>
  <si>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</si>
  <si>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</si>
  <si>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</si>
  <si>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</si>
  <si>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</si>
  <si>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</si>
  <si>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</si>
  <si>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</si>
  <si>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</si>
  <si>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</si>
  <si>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</si>
  <si>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</si>
  <si>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</si>
  <si>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</si>
  <si>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</si>
  <si>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</si>
  <si>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</si>
  <si>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</si>
  <si>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</si>
  <si>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</si>
  <si>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</si>
  <si>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</si>
  <si>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</si>
  <si>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</si>
  <si>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</si>
  <si>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</si>
  <si>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</si>
  <si>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</si>
  <si>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</si>
  <si>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</si>
  <si>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</si>
  <si>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</si>
  <si>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</si>
  <si>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</si>
  <si>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</si>
  <si>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</si>
  <si>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</si>
  <si>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</si>
  <si>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</si>
  <si>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</si>
  <si>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</si>
  <si>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</si>
  <si>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</si>
  <si>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</si>
  <si>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</si>
  <si>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</si>
  <si>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</si>
  <si>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</si>
  <si>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</si>
  <si>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</si>
  <si>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</si>
  <si>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</si>
  <si>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</si>
  <si>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</si>
  <si>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</si>
  <si>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</si>
  <si>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</si>
  <si>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</si>
  <si>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</si>
  <si>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</si>
  <si>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</si>
  <si>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</si>
  <si>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</si>
  <si>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</si>
  <si>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</si>
  <si>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</si>
  <si>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</si>
  <si>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</si>
  <si>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</si>
  <si>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</si>
  <si>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</si>
  <si>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</si>
  <si>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</si>
  <si>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</si>
  <si>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</si>
  <si>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</si>
  <si>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</si>
  <si>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</si>
  <si>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</si>
  <si>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</si>
  <si>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</si>
  <si>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</si>
  <si>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</si>
  <si>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</si>
  <si>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</si>
  <si>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</si>
  <si>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</si>
  <si>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</si>
  <si>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</si>
  <si>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</si>
  <si>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</si>
  <si>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</si>
  <si>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</si>
  <si>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</si>
  <si>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</si>
  <si>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</si>
  <si>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</si>
  <si>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</si>
  <si>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</si>
  <si>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</si>
  <si>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</si>
  <si>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</si>
  <si>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</si>
  <si>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</si>
  <si>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</si>
  <si>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</si>
  <si>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</si>
  <si>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</si>
  <si>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</si>
  <si>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</si>
  <si>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</si>
  <si>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</si>
  <si>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</si>
  <si>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</si>
  <si>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</si>
  <si>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</si>
  <si>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</si>
  <si>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</si>
  <si>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</si>
  <si>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</si>
  <si>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</si>
  <si>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</si>
  <si>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</si>
  <si>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</si>
  <si>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</si>
  <si>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</si>
  <si>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</si>
  <si>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</si>
  <si>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</si>
  <si>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</si>
  <si>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</si>
  <si>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</si>
  <si>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</si>
  <si>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</si>
  <si>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</si>
  <si>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</si>
  <si>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</si>
  <si>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</si>
  <si>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</si>
  <si>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</si>
  <si>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</si>
  <si>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</si>
  <si>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</si>
  <si>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</si>
  <si>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</si>
  <si>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</si>
  <si>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</si>
  <si>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</si>
  <si>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</si>
  <si>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</si>
  <si>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</si>
  <si>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</si>
  <si>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</si>
  <si>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</si>
  <si>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</si>
  <si>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</si>
  <si>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</si>
  <si>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</si>
  <si>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</si>
  <si>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</si>
  <si>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</si>
  <si>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</si>
  <si>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</si>
  <si>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</si>
  <si>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</si>
  <si>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</si>
  <si>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</si>
  <si>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</si>
  <si>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</si>
  <si>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</si>
  <si>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</si>
  <si>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</si>
  <si>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</si>
  <si>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</si>
  <si>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</si>
  <si>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</si>
  <si>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</si>
  <si>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</si>
  <si>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</si>
  <si>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</si>
  <si>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</si>
  <si>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</si>
  <si>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</si>
  <si>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</si>
  <si>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</si>
  <si>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</si>
  <si>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</si>
  <si>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</si>
  <si>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</si>
  <si>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</si>
  <si>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</si>
  <si>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</si>
  <si>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</si>
  <si>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</si>
  <si>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</si>
  <si>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</si>
  <si>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</si>
  <si>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</si>
  <si>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</si>
  <si>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</si>
  <si>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</si>
  <si>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</si>
  <si>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</si>
  <si>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</si>
  <si>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</si>
  <si>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</si>
  <si>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</si>
  <si>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</si>
  <si>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</si>
  <si>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</si>
  <si>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</si>
  <si>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</si>
  <si>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</si>
  <si>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</si>
  <si>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</si>
  <si>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</si>
  <si>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</si>
  <si>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</si>
  <si>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</si>
  <si>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</si>
  <si>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</si>
  <si>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</si>
  <si>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</si>
  <si>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</si>
  <si>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</si>
  <si>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</si>
  <si>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</si>
  <si>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</si>
  <si>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</si>
  <si>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</si>
  <si>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</si>
  <si>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</si>
  <si>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</si>
  <si>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</si>
  <si>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</si>
  <si>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</si>
  <si>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</si>
  <si>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</si>
  <si>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</si>
  <si>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</si>
  <si>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</si>
  <si>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</si>
  <si>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</si>
  <si>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</si>
  <si>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</si>
  <si>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</si>
  <si>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</si>
  <si>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</si>
  <si>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</si>
  <si>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</si>
  <si>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</si>
  <si>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</si>
  <si>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</si>
  <si>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</si>
  <si>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</si>
  <si>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</si>
  <si>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</si>
  <si>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</si>
  <si>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</si>
  <si>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</si>
  <si>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</si>
  <si>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</si>
  <si>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</si>
  <si>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</si>
  <si>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</si>
  <si>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</si>
  <si>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</si>
  <si>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</si>
  <si>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</si>
  <si>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</si>
  <si>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</si>
  <si>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</si>
  <si>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</si>
  <si>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</si>
  <si>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</si>
  <si>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</si>
  <si>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</si>
  <si>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</si>
  <si>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</si>
  <si>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</si>
  <si>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</si>
  <si>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</si>
  <si>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</si>
  <si>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</si>
  <si>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</si>
  <si>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</si>
  <si>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</si>
  <si>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</si>
  <si>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</si>
  <si>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</si>
  <si>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</si>
  <si>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</si>
  <si>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</si>
  <si>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</si>
  <si>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</si>
  <si>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</si>
  <si>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</si>
  <si>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</si>
  <si>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</si>
  <si>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</si>
  <si>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</si>
  <si>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</si>
  <si>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</si>
  <si>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</si>
  <si>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</si>
  <si>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</si>
  <si>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</si>
  <si>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</si>
  <si>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</si>
  <si>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</si>
  <si>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</si>
  <si>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</si>
  <si>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</si>
  <si>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</si>
  <si>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</si>
  <si>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</si>
  <si>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</si>
  <si>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</si>
  <si>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</si>
  <si>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</si>
  <si>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</si>
  <si>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</si>
  <si>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</si>
  <si>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</si>
  <si>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</si>
  <si>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</si>
  <si>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</si>
  <si>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</si>
  <si>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</si>
  <si>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</si>
  <si>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</si>
  <si>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</si>
  <si>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</si>
  <si>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</si>
  <si>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</si>
  <si>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</si>
  <si>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</si>
  <si>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</si>
  <si>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</si>
  <si>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</si>
  <si>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</si>
  <si>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</si>
  <si>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</si>
  <si>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</si>
  <si>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</si>
  <si>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</si>
  <si>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</si>
  <si>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</si>
  <si>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</si>
  <si>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</si>
  <si>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</si>
  <si>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</si>
  <si>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</si>
  <si>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</si>
  <si>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</si>
  <si>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</si>
  <si>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</si>
  <si>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</si>
  <si>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</si>
  <si>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</si>
  <si>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</si>
  <si>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</si>
  <si>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</si>
  <si>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</si>
  <si>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</si>
  <si>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</si>
  <si>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</si>
  <si>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</si>
  <si>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</si>
  <si>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</si>
  <si>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</si>
  <si>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</si>
  <si>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</si>
  <si>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</si>
  <si>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</si>
  <si>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</si>
  <si>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</si>
  <si>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</si>
  <si>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</si>
  <si>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</si>
  <si>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</si>
  <si>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</si>
  <si>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</si>
  <si>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</si>
  <si>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</si>
  <si>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</si>
  <si>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</si>
  <si>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</si>
  <si>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</si>
  <si>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</si>
  <si>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</si>
  <si>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</si>
  <si>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</si>
  <si>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</si>
  <si>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</si>
  <si>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</si>
  <si>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</si>
  <si>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</si>
  <si>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</si>
  <si>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</si>
  <si>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</si>
  <si>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</si>
  <si>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</si>
  <si>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</si>
  <si>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</si>
  <si>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</si>
  <si>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</si>
  <si>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</si>
  <si>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</si>
  <si>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</si>
  <si>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</si>
  <si>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</si>
  <si>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</si>
  <si>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</si>
  <si>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</si>
  <si>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</si>
  <si>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</si>
  <si>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</si>
  <si>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</si>
  <si>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</si>
  <si>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</si>
  <si>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</si>
  <si>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</si>
  <si>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</si>
  <si>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</si>
  <si>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</si>
  <si>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</si>
  <si>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</si>
  <si>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</si>
  <si>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</si>
  <si>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</si>
  <si>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</si>
  <si>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</si>
  <si>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</si>
  <si>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</si>
  <si>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</si>
  <si>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</si>
  <si>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</si>
  <si>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</si>
  <si>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</si>
  <si>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</si>
  <si>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</si>
  <si>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</si>
  <si>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</si>
  <si>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</si>
  <si>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</si>
  <si>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</si>
  <si>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</si>
  <si>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</si>
  <si>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</si>
  <si>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</si>
  <si>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</si>
  <si>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</si>
  <si>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</si>
  <si>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</si>
  <si>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</si>
  <si>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</si>
  <si>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</si>
  <si>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</si>
  <si>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</si>
  <si>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</si>
  <si>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</si>
  <si>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</si>
  <si>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</si>
  <si>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</si>
  <si>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</si>
  <si>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</si>
  <si>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</si>
  <si>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</si>
  <si>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</si>
  <si>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</si>
  <si>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</si>
  <si>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</si>
  <si>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</si>
  <si>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</si>
  <si>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</si>
  <si>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</si>
  <si>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</si>
  <si>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</si>
  <si>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</si>
  <si>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</si>
  <si>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</si>
  <si>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</si>
  <si>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</si>
  <si>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</si>
  <si>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</si>
  <si>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</si>
  <si>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</si>
  <si>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</si>
  <si>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</si>
  <si>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</si>
  <si>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</si>
  <si>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</si>
  <si>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</si>
  <si>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</si>
  <si>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</si>
  <si>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</si>
  <si>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</si>
  <si>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</si>
  <si>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</si>
  <si>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</si>
  <si>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</si>
  <si>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</si>
  <si>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</si>
  <si>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</si>
  <si>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</si>
  <si>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</si>
  <si>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</si>
  <si>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</si>
  <si>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</si>
  <si>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</si>
  <si>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</si>
  <si>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</si>
  <si>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</si>
  <si>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</si>
  <si>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</si>
  <si>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</si>
  <si>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</si>
  <si>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</si>
  <si>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</si>
  <si>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</si>
  <si>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</si>
  <si>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</si>
  <si>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</si>
  <si>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</si>
  <si>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</si>
  <si>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</si>
  <si>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</si>
  <si>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</si>
  <si>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</si>
  <si>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</si>
  <si>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</si>
  <si>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</si>
  <si>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</si>
  <si>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</si>
  <si>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</si>
  <si>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</si>
  <si>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</si>
  <si>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</si>
  <si>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</si>
  <si>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</si>
  <si>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</si>
  <si>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</si>
  <si>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</si>
  <si>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</si>
  <si>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</si>
  <si>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</si>
  <si>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</si>
  <si>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</si>
  <si>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</si>
  <si>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</si>
  <si>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</si>
  <si>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</si>
  <si>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</si>
  <si>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</si>
  <si>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</si>
  <si>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</si>
  <si>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</si>
  <si>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</si>
  <si>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</si>
  <si>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</si>
  <si>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</si>
  <si>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</si>
  <si>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</si>
  <si>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</si>
  <si>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</si>
  <si>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</si>
  <si>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</si>
  <si>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</si>
  <si>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</si>
  <si>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</si>
  <si>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</si>
  <si>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</si>
  <si>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</si>
  <si>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</si>
  <si>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</si>
  <si>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</si>
  <si>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</si>
  <si>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</si>
  <si>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</si>
  <si>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</si>
  <si>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</si>
  <si>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</si>
  <si>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</si>
  <si>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</si>
  <si>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</si>
  <si>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</si>
  <si>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</si>
  <si>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</si>
  <si>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</si>
  <si>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</si>
  <si>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</si>
  <si>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</si>
  <si>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</si>
  <si>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</si>
  <si>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</si>
  <si>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</si>
  <si>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</si>
  <si>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</si>
  <si>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</si>
  <si>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</si>
  <si>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</si>
  <si>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</si>
  <si>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</si>
  <si>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</si>
  <si>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</si>
  <si>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</si>
  <si>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</si>
  <si>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</si>
  <si>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</si>
  <si>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</si>
  <si>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</si>
  <si>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</si>
  <si>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</si>
  <si>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</si>
  <si>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</si>
  <si>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</si>
  <si>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</si>
  <si>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</si>
  <si>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</si>
  <si>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</si>
  <si>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</si>
  <si>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</si>
  <si>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</si>
  <si>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</si>
  <si>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</si>
  <si>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</si>
  <si>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</si>
  <si>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</si>
  <si>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</si>
  <si>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</si>
  <si>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</si>
  <si>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</si>
  <si>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</si>
  <si>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</si>
  <si>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</si>
  <si>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</si>
  <si>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</si>
  <si>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</si>
  <si>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</si>
  <si>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</si>
  <si>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</si>
  <si>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</si>
  <si>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</si>
  <si>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</si>
  <si>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</si>
  <si>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</si>
  <si>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</si>
  <si>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</si>
  <si>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</si>
  <si>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</si>
  <si>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</si>
  <si>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</si>
  <si>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</si>
  <si>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</si>
  <si>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</si>
  <si>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</si>
  <si>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</si>
  <si>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</si>
  <si>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</si>
  <si>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</si>
  <si>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</si>
  <si>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</si>
  <si>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</si>
  <si>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</si>
  <si>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</si>
  <si>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</si>
  <si>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</si>
  <si>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</si>
  <si>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</si>
  <si>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</si>
  <si>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</si>
  <si>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</si>
  <si>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</si>
  <si>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</si>
  <si>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</si>
  <si>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</si>
  <si>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</si>
  <si>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</si>
  <si>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</si>
  <si>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</si>
  <si>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</si>
  <si>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</si>
  <si>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</si>
  <si>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</si>
  <si>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</si>
  <si>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</si>
  <si>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</si>
  <si>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</si>
  <si>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</si>
  <si>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</si>
  <si>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</si>
  <si>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</si>
  <si>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</si>
  <si>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</si>
  <si>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</si>
  <si>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</si>
  <si>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</si>
  <si>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</si>
  <si>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</si>
  <si>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</si>
  <si>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</si>
  <si>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</si>
  <si>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</si>
  <si>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</si>
  <si>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</si>
  <si>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</si>
  <si>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</si>
  <si>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</si>
  <si>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</si>
  <si>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</si>
  <si>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</si>
  <si>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</si>
  <si>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</si>
  <si>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</si>
  <si>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</si>
  <si>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</si>
  <si>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</si>
  <si>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</si>
  <si>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</si>
  <si>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</si>
  <si>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</si>
  <si>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</si>
  <si>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</si>
  <si>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</si>
  <si>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</si>
  <si>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</si>
  <si>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</si>
  <si>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</si>
  <si>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</si>
  <si>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</si>
  <si>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</si>
  <si>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</si>
  <si>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</si>
  <si>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</si>
  <si>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</si>
  <si>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</si>
  <si>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</si>
  <si>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</si>
  <si>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</si>
  <si>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</si>
  <si>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</si>
  <si>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</si>
  <si>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</si>
  <si>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</si>
  <si>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</si>
  <si>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</si>
  <si>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</si>
  <si>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</si>
  <si>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</si>
  <si>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</si>
  <si>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</si>
  <si>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</si>
  <si>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</si>
  <si>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</si>
  <si>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</si>
  <si>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</si>
  <si>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</si>
  <si>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</si>
  <si>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</si>
  <si>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</si>
  <si>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</si>
  <si>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</si>
  <si>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</si>
  <si>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</si>
  <si>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</si>
  <si>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</si>
  <si>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</si>
  <si>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</si>
  <si>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</si>
  <si>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</si>
  <si>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</si>
  <si>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</si>
  <si>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</si>
  <si>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</si>
  <si>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</si>
  <si>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</si>
  <si>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</si>
  <si>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</si>
  <si>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</si>
  <si>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</si>
  <si>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</si>
  <si>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</si>
  <si>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</si>
  <si>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</si>
  <si>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</si>
  <si>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</si>
  <si>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</si>
  <si>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</si>
  <si>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</si>
  <si>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</si>
  <si>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</si>
  <si>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</si>
  <si>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</si>
  <si>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</si>
  <si>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</si>
  <si>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</si>
  <si>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</si>
  <si>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</si>
  <si>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</si>
  <si>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</si>
  <si>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</si>
  <si>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</si>
  <si>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</si>
  <si>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</si>
  <si>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</si>
  <si>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</si>
  <si>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</si>
  <si>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</si>
  <si>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</si>
  <si>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</si>
  <si>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</si>
  <si>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</si>
  <si>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</si>
  <si>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</si>
  <si>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</si>
  <si>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</si>
  <si>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</si>
  <si>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</si>
  <si>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</si>
  <si>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</si>
  <si>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</si>
  <si>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</si>
  <si>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</si>
  <si>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</si>
  <si>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</si>
  <si>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</si>
  <si>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</si>
  <si>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</si>
  <si>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</si>
  <si>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</si>
  <si>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</si>
  <si>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</si>
  <si>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</si>
  <si>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</si>
  <si>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</si>
  <si>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</si>
  <si>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</si>
  <si>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</si>
  <si>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</si>
  <si>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</si>
  <si>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</si>
  <si>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</si>
  <si>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</si>
  <si>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</si>
  <si>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</si>
  <si>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</si>
  <si>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</si>
  <si>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</si>
  <si>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</si>
  <si>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</si>
  <si>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</si>
  <si>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</si>
  <si>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</si>
  <si>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</si>
  <si>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</si>
  <si>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</si>
  <si>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</si>
  <si>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</si>
  <si>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</si>
  <si>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</si>
  <si>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</si>
  <si>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</si>
  <si>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</si>
  <si>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</si>
  <si>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</si>
  <si>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</si>
  <si>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</si>
  <si>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</si>
  <si>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</si>
  <si>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</si>
  <si>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</si>
  <si>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</si>
  <si>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</si>
  <si>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</si>
  <si>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</si>
  <si>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</si>
  <si>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</si>
  <si>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</si>
  <si>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</si>
  <si>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</si>
  <si>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</si>
  <si>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</si>
  <si>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</si>
  <si>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</si>
  <si>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</si>
  <si>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</si>
  <si>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</si>
  <si>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</si>
  <si>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</si>
  <si>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</si>
  <si>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</si>
  <si>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</si>
  <si>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</si>
  <si>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</si>
  <si>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</si>
  <si>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</si>
  <si>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</si>
  <si>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</si>
  <si>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</si>
  <si>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</si>
  <si>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</si>
  <si>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</si>
  <si>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</si>
  <si>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</si>
  <si>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</si>
  <si>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</si>
  <si>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</si>
  <si>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</si>
  <si>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</si>
  <si>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</si>
  <si>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</si>
  <si>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</si>
  <si>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</si>
  <si>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</si>
  <si>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</si>
  <si>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</si>
  <si>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</si>
  <si>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</si>
  <si>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</si>
  <si>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</si>
  <si>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</si>
  <si>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</si>
  <si>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</si>
  <si>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</si>
  <si>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</si>
  <si>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</si>
  <si>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</si>
  <si>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</si>
  <si>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</si>
  <si>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</si>
  <si>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</si>
  <si>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</si>
  <si>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</si>
  <si>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</si>
  <si>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</si>
  <si>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</si>
  <si>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</si>
  <si>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</si>
  <si>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</si>
  <si>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</si>
  <si>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</si>
  <si>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</si>
  <si>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</si>
  <si>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</si>
  <si>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</si>
  <si>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</si>
  <si>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</si>
  <si>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</si>
  <si>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</si>
  <si>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</si>
  <si>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</si>
  <si>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</si>
  <si>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</si>
  <si>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</si>
  <si>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</si>
  <si>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</si>
  <si>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</si>
  <si>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</si>
  <si>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</si>
  <si>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</si>
  <si>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</si>
  <si>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</si>
  <si>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</si>
  <si>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</si>
  <si>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</si>
  <si>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</si>
  <si>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</si>
  <si>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</si>
  <si>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</si>
  <si>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</si>
  <si>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</si>
  <si>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</si>
  <si>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</si>
  <si>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</si>
  <si>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</si>
  <si>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</si>
  <si>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</si>
  <si>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</si>
  <si>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</si>
  <si>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</si>
  <si>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</si>
  <si>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</si>
  <si>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</si>
  <si>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</si>
  <si>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</si>
  <si>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</si>
  <si>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</si>
  <si>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</si>
  <si>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</si>
  <si>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</si>
  <si>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</si>
  <si>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</si>
  <si>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</si>
  <si>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</si>
  <si>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</si>
  <si>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</si>
  <si>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</si>
  <si>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</si>
  <si>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</si>
  <si>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</si>
  <si>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</si>
  <si>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</si>
  <si>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</si>
  <si>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</si>
  <si>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</si>
  <si>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</si>
  <si>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</si>
  <si>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</si>
  <si>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</si>
  <si>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</si>
  <si>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</si>
  <si>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</si>
  <si>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</si>
  <si>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</si>
  <si>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</si>
  <si>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</si>
  <si>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</si>
  <si>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</si>
  <si>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</si>
  <si>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</si>
  <si>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</si>
  <si>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</si>
  <si>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</si>
  <si>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</si>
  <si>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</si>
  <si>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</si>
  <si>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</si>
  <si>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</si>
  <si>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</si>
  <si>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</si>
  <si>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</si>
  <si>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</si>
  <si>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</si>
  <si>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</si>
  <si>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</si>
  <si>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</si>
  <si>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</si>
  <si>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</si>
  <si>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</si>
  <si>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</si>
  <si>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</si>
  <si>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</si>
  <si>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</si>
  <si>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</si>
  <si>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</si>
  <si>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</si>
  <si>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</si>
  <si>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</si>
  <si>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</si>
  <si>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</si>
  <si>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</si>
  <si>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</si>
  <si>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</si>
  <si>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</si>
  <si>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</si>
  <si>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</si>
  <si>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</si>
  <si>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</si>
  <si>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</si>
  <si>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</si>
  <si>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</si>
  <si>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</si>
  <si>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</si>
  <si>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</si>
  <si>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</si>
  <si>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</si>
  <si>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</si>
  <si>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</si>
  <si>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</si>
  <si>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</si>
  <si>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</si>
  <si>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</si>
  <si>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</si>
  <si>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</si>
  <si>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</si>
  <si>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</si>
  <si>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</si>
  <si>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</si>
  <si>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</si>
  <si>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</si>
  <si>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</si>
  <si>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</si>
  <si>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</si>
  <si>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</si>
  <si>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</si>
  <si>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</si>
  <si>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</si>
  <si>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</si>
  <si>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</si>
  <si>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</si>
  <si>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</si>
  <si>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</si>
  <si>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</si>
  <si>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</si>
  <si>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</si>
  <si>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</si>
  <si>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</si>
  <si>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</si>
  <si>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</si>
  <si>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</si>
  <si>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</si>
  <si>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</si>
  <si>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</si>
  <si>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</si>
  <si>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</si>
  <si>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</si>
  <si>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</si>
  <si>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</si>
  <si>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</si>
  <si>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</si>
  <si>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</si>
  <si>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</si>
  <si>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</si>
  <si>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</si>
  <si>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</si>
  <si>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</si>
  <si>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</si>
  <si>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</si>
  <si>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</si>
  <si>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</si>
  <si>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</si>
  <si>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</si>
  <si>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</si>
  <si>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</si>
  <si>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</si>
  <si>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</si>
  <si>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</si>
  <si>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</si>
  <si>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</si>
  <si>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</si>
  <si>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</si>
  <si>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</si>
  <si>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</si>
  <si>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</si>
  <si>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</si>
  <si>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</si>
  <si>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</si>
  <si>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</si>
  <si>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</si>
  <si>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</si>
  <si>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</si>
  <si>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</si>
  <si>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</si>
  <si>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</si>
  <si>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</si>
  <si>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</si>
  <si>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</si>
  <si>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</si>
  <si>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</si>
  <si>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</si>
  <si>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</si>
  <si>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</si>
  <si>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</si>
  <si>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</si>
  <si>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</si>
  <si>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</si>
  <si>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</si>
  <si>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</si>
  <si>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</si>
  <si>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</si>
  <si>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</si>
  <si>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</si>
  <si>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</si>
  <si>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</si>
  <si>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</si>
  <si>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</si>
  <si>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</si>
  <si>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</si>
  <si>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</si>
  <si>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</si>
  <si>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</si>
  <si>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</si>
  <si>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</si>
  <si>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</si>
  <si>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</si>
  <si>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</si>
  <si>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</si>
  <si>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</si>
  <si>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</si>
  <si>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</si>
  <si>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</si>
  <si>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</si>
  <si>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</si>
  <si>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</si>
  <si>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</si>
  <si>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</si>
  <si>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</si>
  <si>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</si>
  <si>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</si>
  <si>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</si>
  <si>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</si>
  <si>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</si>
  <si>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</si>
  <si>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</si>
  <si>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</si>
  <si>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</si>
  <si>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</si>
  <si>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</si>
  <si>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</si>
  <si>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</si>
  <si>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</si>
  <si>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</si>
  <si>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</si>
  <si>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</si>
  <si>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</si>
  <si>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</si>
  <si>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</si>
  <si>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</si>
  <si>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</si>
  <si>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</si>
  <si>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</si>
  <si>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</si>
  <si>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</si>
  <si>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</si>
  <si>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</si>
  <si>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</si>
  <si>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</si>
  <si>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</si>
  <si>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</si>
  <si>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</si>
  <si>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</si>
  <si>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</si>
  <si>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</si>
  <si>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</si>
  <si>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</si>
  <si>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</si>
  <si>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</si>
  <si>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</si>
  <si>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</si>
  <si>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</si>
  <si>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</si>
  <si>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</si>
  <si>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</si>
  <si>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</si>
  <si>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</si>
  <si>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</si>
  <si>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</si>
  <si>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</si>
  <si>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</si>
  <si>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</si>
  <si>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</si>
  <si>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</si>
  <si>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</si>
  <si>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</si>
  <si>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</si>
  <si>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</si>
  <si>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</si>
  <si>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</si>
  <si>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</si>
  <si>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</si>
  <si>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</si>
  <si>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</si>
  <si>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</si>
  <si>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</si>
  <si>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</si>
  <si>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</si>
  <si>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</si>
  <si>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</si>
  <si>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</si>
  <si>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</si>
  <si>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</si>
  <si>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</si>
  <si>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</si>
  <si>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</si>
  <si>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</si>
  <si>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</si>
  <si>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</si>
  <si>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</si>
  <si>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</si>
  <si>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</si>
  <si>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</si>
  <si>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</si>
  <si>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</si>
  <si>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</si>
  <si>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</si>
  <si>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</si>
  <si>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</si>
  <si>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</si>
  <si>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</si>
  <si>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</si>
  <si>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</si>
  <si>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</si>
  <si>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</si>
  <si>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</si>
  <si>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</si>
  <si>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</si>
  <si>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</si>
  <si>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</si>
  <si>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</si>
  <si>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</si>
  <si>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</si>
  <si>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</si>
  <si>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</si>
  <si>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</si>
  <si>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</si>
  <si>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</si>
  <si>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</si>
  <si>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</si>
  <si>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</si>
  <si>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</si>
  <si>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</si>
  <si>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</si>
  <si>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</si>
  <si>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</si>
  <si>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</si>
  <si>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</si>
  <si>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</si>
  <si>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</si>
  <si>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</si>
  <si>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</si>
  <si>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</si>
  <si>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</si>
  <si>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</si>
  <si>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</si>
  <si>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</si>
  <si>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</si>
  <si>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</si>
  <si>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</si>
  <si>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</si>
  <si>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</si>
  <si>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</si>
  <si>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</si>
  <si>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</si>
  <si>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</si>
  <si>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</si>
  <si>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</si>
  <si>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</si>
  <si>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</si>
  <si>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</si>
  <si>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</si>
  <si>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</si>
  <si>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</si>
  <si>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</si>
  <si>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</si>
  <si>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</si>
  <si>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</si>
  <si>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</si>
  <si>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</si>
  <si>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</si>
  <si>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</si>
  <si>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</si>
  <si>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</si>
  <si>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</si>
  <si>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</si>
  <si>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</si>
  <si>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</si>
  <si>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</si>
  <si>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</si>
  <si>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</si>
  <si>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</si>
  <si>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</si>
  <si>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</si>
  <si>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</si>
  <si>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</si>
  <si>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</si>
  <si>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</si>
  <si>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</si>
  <si>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</si>
  <si>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</si>
  <si>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</si>
  <si>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</si>
  <si>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</si>
  <si>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</si>
  <si>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</si>
  <si>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</si>
  <si>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</si>
  <si>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</si>
  <si>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</si>
  <si>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</si>
  <si>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</si>
  <si>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</si>
  <si>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</si>
  <si>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</si>
  <si>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</si>
  <si>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</si>
  <si>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</si>
  <si>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</si>
  <si>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</si>
  <si>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</si>
  <si>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</si>
  <si>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</si>
  <si>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</si>
  <si>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</si>
  <si>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</si>
  <si>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</si>
  <si>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</si>
  <si>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</si>
  <si>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</si>
  <si>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</si>
  <si>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</si>
  <si>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</si>
  <si>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</si>
  <si>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</si>
  <si>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</si>
  <si>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</si>
  <si>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</si>
  <si>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</si>
  <si>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</si>
  <si>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</si>
  <si>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</si>
  <si>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</si>
  <si>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</si>
  <si>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</si>
  <si>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</si>
  <si>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</si>
  <si>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</si>
  <si>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</si>
  <si>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</si>
  <si>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</si>
  <si>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</si>
  <si>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</si>
  <si>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</si>
  <si>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</si>
  <si>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</si>
  <si>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</si>
  <si>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</si>
  <si>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</si>
  <si>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</si>
  <si>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</si>
  <si>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</si>
  <si>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</si>
  <si>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</si>
  <si>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</si>
  <si>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</si>
  <si>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</si>
  <si>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</si>
  <si>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</si>
  <si>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</si>
  <si>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</si>
  <si>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</si>
  <si>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</si>
  <si>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</si>
  <si>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</si>
  <si>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</si>
  <si>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</si>
  <si>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</si>
  <si>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</si>
  <si>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</si>
  <si>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</si>
  <si>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</si>
  <si>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</si>
  <si>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</si>
  <si>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</si>
  <si>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</si>
  <si>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</si>
  <si>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</si>
  <si>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</si>
  <si>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</si>
  <si>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</si>
  <si>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</si>
  <si>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</si>
  <si>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</si>
  <si>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</si>
  <si>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</si>
  <si>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</si>
  <si>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</si>
  <si>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</si>
  <si>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</si>
  <si>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</si>
  <si>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</si>
  <si>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</si>
  <si>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</si>
  <si>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</si>
  <si>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</si>
  <si>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</si>
  <si>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</si>
  <si>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</si>
  <si>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</si>
  <si>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</si>
  <si>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</si>
  <si>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</si>
  <si>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</si>
  <si>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</si>
  <si>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</si>
  <si>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</si>
  <si>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</si>
  <si>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</si>
  <si>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</si>
  <si>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</si>
  <si>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</si>
  <si>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</si>
  <si>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</si>
  <si>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</si>
  <si>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</si>
  <si>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</si>
  <si>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</si>
  <si>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</si>
  <si>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</si>
  <si>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</si>
  <si>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</si>
  <si>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</si>
  <si>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</si>
  <si>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</si>
  <si>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</si>
  <si>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</si>
  <si>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</si>
  <si>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</si>
  <si>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</si>
  <si>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</si>
  <si>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</si>
  <si>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</si>
  <si>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</si>
  <si>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</si>
  <si>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</si>
  <si>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</si>
  <si>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</si>
  <si>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</si>
  <si>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</si>
  <si>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</si>
  <si>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</si>
  <si>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</si>
  <si>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</si>
  <si>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</si>
  <si>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</si>
  <si>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</si>
  <si>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</si>
  <si>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</si>
  <si>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</si>
  <si>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</si>
  <si>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</si>
  <si>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</si>
  <si>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</si>
  <si>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</si>
  <si>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</si>
  <si>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</si>
  <si>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</si>
  <si>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</si>
  <si>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</si>
  <si>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</si>
  <si>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</si>
  <si>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</si>
  <si>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</si>
  <si>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</si>
  <si>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</si>
  <si>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</si>
  <si>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</si>
  <si>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</si>
  <si>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</si>
  <si>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</si>
  <si>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</si>
  <si>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</si>
  <si>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</si>
  <si>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</si>
  <si>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</si>
  <si>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</si>
  <si>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</si>
  <si>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</si>
  <si>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</si>
  <si>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</si>
  <si>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</si>
  <si>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</si>
  <si>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</si>
  <si>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</si>
  <si>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</si>
  <si>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</si>
  <si>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</si>
  <si>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</si>
  <si>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</si>
  <si>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</si>
  <si>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</si>
  <si>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</si>
  <si>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</si>
  <si>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</si>
  <si>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</si>
  <si>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</si>
  <si>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</si>
  <si>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</si>
  <si>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</si>
  <si>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</si>
  <si>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</si>
  <si>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</si>
  <si>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</si>
  <si>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</si>
  <si>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</si>
  <si>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</si>
  <si>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</si>
  <si>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</si>
  <si>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</si>
  <si>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</si>
  <si>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</si>
  <si>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</si>
  <si>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</si>
  <si>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</si>
  <si>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</si>
  <si>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</si>
  <si>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</si>
  <si>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</si>
  <si>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</si>
  <si>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</si>
  <si>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</si>
  <si>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</si>
  <si>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</si>
  <si>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</si>
  <si>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</si>
  <si>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</si>
  <si>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</si>
  <si>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</si>
  <si>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</si>
  <si>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</si>
  <si>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</si>
  <si>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</si>
  <si>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</si>
  <si>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</si>
  <si>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</si>
  <si>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</si>
  <si>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</si>
  <si>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</si>
  <si>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</si>
  <si>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</si>
  <si>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</si>
  <si>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</si>
  <si>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</si>
  <si>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</si>
  <si>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</si>
  <si>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</si>
  <si>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</si>
  <si>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</si>
  <si>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</si>
  <si>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</si>
  <si>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</si>
  <si>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</si>
  <si>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</si>
  <si>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</si>
  <si>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</si>
  <si>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</si>
  <si>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</si>
  <si>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</si>
  <si>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</si>
  <si>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</si>
  <si>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</si>
  <si>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</si>
  <si>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</si>
  <si>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</si>
  <si>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</si>
  <si>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</si>
  <si>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</si>
  <si>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</si>
  <si>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</si>
  <si>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</si>
  <si>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</si>
  <si>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</si>
  <si>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</si>
  <si>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</si>
  <si>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</si>
  <si>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</si>
  <si>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</si>
  <si>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</si>
  <si>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</si>
  <si>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</si>
  <si>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</si>
  <si>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</si>
  <si>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</si>
  <si>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</si>
  <si>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</si>
  <si>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</si>
  <si>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</si>
  <si>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</si>
  <si>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</si>
  <si>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</si>
  <si>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</si>
  <si>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</si>
  <si>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</si>
  <si>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</si>
  <si>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</si>
  <si>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</si>
  <si>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</si>
  <si>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</si>
  <si>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</si>
  <si>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</si>
  <si>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</si>
  <si>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</si>
  <si>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</si>
  <si>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</si>
  <si>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</si>
  <si>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</si>
  <si>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</si>
  <si>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</si>
  <si>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</si>
  <si>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</si>
  <si>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</si>
  <si>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</si>
  <si>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</si>
  <si>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</si>
  <si>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</si>
  <si>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</si>
  <si>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</si>
  <si>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</si>
  <si>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</si>
  <si>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</si>
  <si>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</si>
  <si>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</si>
  <si>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</si>
  <si>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</si>
  <si>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</si>
  <si>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</si>
  <si>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</si>
  <si>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</si>
  <si>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</si>
  <si>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</si>
  <si>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</si>
  <si>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</si>
  <si>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</si>
  <si>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</si>
  <si>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</si>
  <si>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</si>
  <si>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</si>
  <si>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</si>
  <si>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</si>
  <si>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</si>
  <si>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</si>
  <si>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</si>
  <si>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</si>
  <si>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</si>
  <si>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</si>
  <si>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</si>
  <si>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</si>
  <si>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</si>
  <si>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</si>
  <si>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</si>
  <si>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</si>
  <si>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</si>
  <si>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</si>
  <si>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</si>
  <si>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</si>
  <si>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</si>
  <si>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</si>
  <si>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</si>
  <si>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</si>
  <si>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</si>
  <si>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</si>
  <si>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</si>
  <si>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</si>
  <si>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</si>
  <si>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</si>
  <si>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</si>
  <si>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</si>
  <si>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</si>
  <si>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</si>
  <si>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</si>
  <si>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</si>
  <si>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</si>
  <si>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</si>
  <si>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</si>
  <si>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</si>
  <si>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</si>
  <si>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</si>
  <si>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</si>
  <si>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</si>
  <si>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</si>
  <si>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</si>
  <si>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</si>
  <si>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</si>
  <si>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</si>
  <si>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</si>
  <si>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</si>
  <si>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</si>
  <si>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</si>
  <si>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</si>
  <si>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</si>
  <si>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</si>
  <si>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</si>
  <si>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</si>
  <si>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</si>
  <si>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</si>
  <si>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</si>
  <si>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</si>
  <si>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</si>
  <si>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</si>
  <si>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</si>
  <si>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</si>
  <si>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</si>
  <si>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</si>
  <si>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</si>
  <si>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</si>
  <si>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</si>
  <si>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</si>
  <si>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</si>
  <si>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</si>
  <si>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</si>
  <si>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</si>
  <si>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</si>
  <si>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</si>
  <si>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</si>
  <si>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</si>
  <si>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</si>
  <si>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PCM-20251114-00000270</t>
  </si>
  <si>
    <t xml:space="preserve">flapping , team on way need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</si>
  <si>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</si>
  <si>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</si>
  <si>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</si>
  <si>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</si>
  <si>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</si>
  <si>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</si>
  <si>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</si>
  <si>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</si>
  <si>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</si>
  <si>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</si>
  <si>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</si>
  <si>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</si>
  <si>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</si>
  <si>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</si>
  <si>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</si>
  <si>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</si>
  <si>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</si>
  <si>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</si>
  <si>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</si>
  <si>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</si>
  <si>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</si>
  <si>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</si>
  <si>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</si>
  <si>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</si>
  <si>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</si>
  <si>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</si>
  <si>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</si>
  <si>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</si>
  <si>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</si>
  <si>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</si>
  <si>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</si>
  <si>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</si>
  <si>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</si>
  <si>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</si>
  <si>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</si>
  <si>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</si>
  <si>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</si>
  <si>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</si>
  <si>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</si>
  <si>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</si>
  <si>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</si>
  <si>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</si>
  <si>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</si>
  <si>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</si>
  <si>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</si>
  <si>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</si>
  <si>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</si>
  <si>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</si>
  <si>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</si>
  <si>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</si>
  <si>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</si>
  <si>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</si>
  <si>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</si>
  <si>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</si>
  <si>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</si>
  <si>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</si>
  <si>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</si>
  <si>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</si>
  <si>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</si>
  <si>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</si>
  <si>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</si>
  <si>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</si>
  <si>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</si>
  <si>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</si>
  <si>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</si>
  <si>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</si>
  <si>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</si>
  <si>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</si>
  <si>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</si>
  <si>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</si>
  <si>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</si>
  <si>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</si>
  <si>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</si>
  <si>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</si>
  <si>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</si>
  <si>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</si>
  <si>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</si>
  <si>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</si>
  <si>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</si>
  <si>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</si>
  <si>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</si>
  <si>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</si>
  <si>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</si>
  <si>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</si>
  <si>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</si>
  <si>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</si>
  <si>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</si>
  <si>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</si>
  <si>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</si>
  <si>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</si>
  <si>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</si>
  <si>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</si>
  <si>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</si>
  <si>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</si>
  <si>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PCM-20251113-00001806</t>
  </si>
  <si>
    <t>EM team moved need 40 min</t>
  </si>
  <si>
    <t>PCM-20251114-00000196</t>
  </si>
  <si>
    <t>Minor</t>
  </si>
  <si>
    <t>Cell down due to rectifier module faulty, Module repair under arrangement, ZTE Obsolete rectifier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</si>
</sst>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
      <sz val="11"/>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22" fontId="28" fillId="2" borderId="7" xfId="0" applyNumberFormat="1" applyFont="1" applyFill="1" applyBorder="1" applyAlignment="1">
      <alignment horizontal="center" vertical="center" wrapText="1"/>
    </xf>
    <xf numFmtId="0" fontId="34" fillId="0" borderId="0" xfId="0" applyFont="1"/>
    <xf numFmtId="22" fontId="21" fillId="0" borderId="9"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 totalsRowShown="0" headerRowDxfId="174" dataDxfId="173" headerRowBorderDxfId="171" tableBorderDxfId="172" totalsRowBorderDxfId="170">
  <autoFilter ref="A1:L2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0" totalsRowShown="0" headerRowDxfId="157" dataDxfId="156" headerRowBorderDxfId="154" tableBorderDxfId="155" totalsRowBorderDxfId="153">
  <autoFilter ref="A1:CJ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0" totalsRowShown="0" headerRowDxfId="64" dataDxfId="63" headerRowBorderDxfId="61" tableBorderDxfId="62">
  <autoFilter ref="A1:L104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5" totalsRowShown="0" headerRowDxfId="48" dataDxfId="47" headerRowBorderDxfId="45" tableBorderDxfId="46" totalsRowBorderDxfId="44">
  <autoFilter ref="A1:L5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5" totalsRowShown="0" headerRowDxfId="31" dataDxfId="30" headerRowBorderDxfId="28" tableBorderDxfId="29">
  <autoFilter ref="A1:L21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4" totalsRowShown="0" headerRowDxfId="15" dataDxfId="14" headerRowBorderDxfId="12" tableBorderDxfId="13">
  <autoFilter ref="A1:L1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0"/>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312.3495035879605</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3</v>
      </c>
      <c r="D3" s="109" t="s">
        <v>21059</v>
      </c>
      <c r="E3" s="110" t="s">
        <v>39021</v>
      </c>
      <c r="F3" s="111">
        <v>45975.232314814813</v>
      </c>
      <c r="G3" s="112">
        <f t="shared" ref="G3:G8" ca="1" si="0">IFERROR(NOW()-F3,"")</f>
        <v>6.561469907319406E-2</v>
      </c>
      <c r="H3" s="111">
        <v>45975.230127314811</v>
      </c>
      <c r="I3" s="109" t="str">
        <f>IFERROR(VLOOKUP(D3,DB!A:F,6,0),"")</f>
        <v>SCECO</v>
      </c>
      <c r="J3" s="109" t="str">
        <f>IFERROR(VLOOKUP(D3,DB!A:G,7,0),"")</f>
        <v>Vandalized</v>
      </c>
      <c r="K3" s="113" t="s">
        <v>39024</v>
      </c>
      <c r="L3" s="114" t="str">
        <f>IFERROR(VLOOKUP(D3,DB!A:I,9,0),"")</f>
        <v>Latis</v>
      </c>
    </row>
    <row r="4" spans="1:15" ht="15" customHeight="1">
      <c r="A4" s="108"/>
      <c r="B4" s="109" t="str">
        <f>IFERROR(VLOOKUP(D4,DB!A:K,11,0),"")</f>
        <v/>
      </c>
      <c r="C4" s="109"/>
      <c r="D4" s="109"/>
      <c r="E4" s="110"/>
      <c r="F4" s="111"/>
      <c r="G4" s="112">
        <f t="shared" ca="1" si="0"/>
        <v>45975.297929513887</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45975.297929513887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45975.297929513887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45975.297929513887</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45975.297929513887</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ref="G9:G40" ca="1" si="1">IFERROR(NOW()-F9,"")</f>
        <v>45975.297929513887</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45975.297929513887</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45975.297929513887</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45975.297929513887</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45975.297929513887</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45975.297929513887</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45975.297929513887</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45975.297929513887</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45975.297929513887</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45975.297929513887</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45975.297929513887</v>
      </c>
      <c r="H19" s="111"/>
      <c r="I19" s="109" t="str">
        <f>IFERROR(VLOOKUP(D19,DB!A:F,6,0),"")</f>
        <v/>
      </c>
      <c r="J19" s="109" t="str">
        <f>IFERROR(VLOOKUP(D19,DB!A:G,7,0),"")</f>
        <v/>
      </c>
      <c r="K19" s="113"/>
      <c r="L19" s="114" t="str">
        <f>IFERROR(VLOOKUP(D19,DB!A:I,9,0),"")</f>
        <v/>
      </c>
    </row>
    <row r="20" spans="1:12" ht="15" customHeight="1">
      <c r="A20" s="117"/>
      <c r="B20" s="118" t="str">
        <f>IFERROR(VLOOKUP(D20,DB!A:K,11,0),"")</f>
        <v/>
      </c>
      <c r="C20" s="118"/>
      <c r="D20" s="118"/>
      <c r="E20" s="119"/>
      <c r="F20" s="120"/>
      <c r="G20" s="121">
        <f t="shared" ca="1" si="1"/>
        <v>45975.297929513887</v>
      </c>
      <c r="H20" s="120"/>
      <c r="I20" s="118" t="str">
        <f>IFERROR(VLOOKUP(D20,DB!A:F,6,0),"")</f>
        <v/>
      </c>
      <c r="J20" s="118" t="str">
        <f>IFERROR(VLOOKUP(D20,DB!A:G,7,0),"")</f>
        <v/>
      </c>
      <c r="K20" s="122"/>
      <c r="L20" s="123" t="str">
        <f>IFERROR(VLOOKUP(D20,DB!A:I,9,0),"")</f>
        <v/>
      </c>
    </row>
    <row r="21" spans="1:12" ht="15" customHeight="1">
      <c r="A21" s="150"/>
      <c r="B21" s="151" t="str">
        <f>IFERROR(VLOOKUP(D21,DB!A:K,11,0),"")</f>
        <v/>
      </c>
      <c r="C21" s="151"/>
      <c r="D21" s="151"/>
      <c r="E21" s="152"/>
      <c r="F21" s="149"/>
      <c r="G21" s="153">
        <f ca="1">IFERROR(NOW()-F21,"")</f>
        <v>45975.297929513887</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45975.297929513887</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45975.297929513887</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45975.297929513887</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45975.297929513887</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45975.297929513887</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45975.297929513887</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45975.297929513887</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45975.297929513887</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45975.297929513887</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45975.297929513887</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45975.297929513887</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45975.297929513887</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45975.297929513887</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45975.297929513887</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45975.297929513887</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45975.297929513887</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45975.297929513887</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45975.297929513887</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45975.297929513887</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45975.297929513887</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45975.297929513887</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45975.297929513887</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45975.297929513887</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45975.297929513887</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45975.297929513887</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45975.297929513887</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45975.297929513887</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45975.297929513887</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45975.297929513887</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45975.297929513887</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45975.297929513887</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45975.297929513887</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45975.297929513887</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45975.297929513887</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45975.297929513887</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45975.297929513887</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45975.297929513887</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45975.297929513887</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45975.297929513887</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45975.297929513887</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45975.297929513887</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45975.297929513887</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45975.297929513887</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45975.297929513887</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45975.297929513887</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45975.297929513887</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45975.297929513887</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45975.297929513887</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45975.297929513887</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45975.297929513887</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45975.297929513887</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45975.297929513887</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45975.297929513887</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45975.297929513887</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45975.297929513887</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45975.297929513887</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45975.297929513887</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45975.297929513887</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45975.297929513887</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45975.297929513887</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45975.297929513887</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45975.297929513887</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45975.297929513887</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45975.297929513887</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45975.297929513887</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45975.297929513887</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45975.297929513887</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45975.297929513887</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45975.297929513887</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45975.297929513887</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45975.297929513887</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45975.297929513887</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45975.297929513887</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45975.297929513887</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45975.297929513887</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45975.297929513887</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45975.297929513887</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45975.297929513887</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45975.297929513887</v>
      </c>
      <c r="H100" s="149"/>
      <c r="I100" s="151" t="str">
        <f>IFERROR(VLOOKUP(D100,DB!A:F,6,0),"")</f>
        <v/>
      </c>
      <c r="J100" s="151" t="str">
        <f>IFERROR(VLOOKUP(D100,DB!A:G,7,0),"")</f>
        <v/>
      </c>
      <c r="K100" s="154"/>
      <c r="L100" s="155" t="str">
        <f>IFERROR(VLOOKUP(D100,DB!A:I,9,0),"")</f>
        <v/>
      </c>
    </row>
  </sheetData>
  <customSheetViews>
    <customSheetView guid="{F6042A99-DD27-4453-835D-0834D95730CC}" filter="1" showAutoFilter="1">
      <pageMargins left="0" right="0" top="0" bottom="0" header="0" footer="0"/>
      <autoFilter ref="B1:M1" xr:uid="{D6667E4D-4C4A-4A53-83B2-2EBE31C81C25}"/>
    </customSheetView>
  </customSheetViews>
  <dataValidations count="2">
    <dataValidation allowBlank="1" showInputMessage="1" showErrorMessage="1" sqref="E1" xr:uid="{5DBA255D-CDD9-49FB-AD3C-AF70AB4EE696}"/>
    <dataValidation type="list" allowBlank="1" showInputMessage="1" showErrorMessage="1" sqref="E2:E10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0"/>
  <sheetViews>
    <sheetView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150.29809155092516</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22777</v>
      </c>
      <c r="E4" s="103" t="s">
        <v>39021</v>
      </c>
      <c r="F4" s="104">
        <v>45974.60628472222</v>
      </c>
      <c r="G4" s="105">
        <f t="shared" ref="G4" ca="1" si="1">IFERROR(NOW()-F4,"-")</f>
        <v>0.69164479166647652</v>
      </c>
      <c r="H4" s="104">
        <v>45974.597256944442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45975.297929513887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45975.297929513887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9"/>
      <c r="E7" s="103"/>
      <c r="F7" s="104"/>
      <c r="G7" s="105">
        <f ca="1">IFERROR(NOW()-F7,"-")</f>
        <v>45975.297929513887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45975.297929513887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s="156" customFormat="1" ht="31.5" customHeight="1">
      <c r="A9" s="102"/>
      <c r="B9" s="18" t="str">
        <f>IFERROR(VLOOKUP(D9,DB!A:K,11,0),"")</f>
        <v/>
      </c>
      <c r="C9" s="18"/>
      <c r="D9" s="18"/>
      <c r="E9" s="103"/>
      <c r="F9" s="104"/>
      <c r="G9" s="105">
        <f ca="1">IFERROR(NOW()-F9,"-")</f>
        <v>45975.297929513887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45975.297929513887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45975.297929513887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45975.297929513887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27"/>
      <c r="B13" s="128" t="str">
        <f>IFERROR(VLOOKUP(D13,DB!A:K,11,0),"")</f>
        <v/>
      </c>
      <c r="C13" s="128"/>
      <c r="D13" s="128"/>
      <c r="E13" s="129"/>
      <c r="F13" s="130"/>
      <c r="G13" s="131">
        <f ca="1">IFERROR(NOW()-F13,"-")</f>
        <v>45975.297929513887</v>
      </c>
      <c r="H13" s="130"/>
      <c r="I13" s="128" t="str">
        <f>IFERROR(VLOOKUP(D13,DB!A:F,6,0),"")</f>
        <v/>
      </c>
      <c r="J13" s="128" t="str">
        <f>IFERROR(VLOOKUP(D13,DB!A:G,7,0),"")</f>
        <v/>
      </c>
      <c r="K13" s="132"/>
      <c r="L13" s="128" t="str">
        <f>IFERROR(VLOOKUP(D13,DB!A:I,9,0),"")</f>
        <v/>
      </c>
      <c r="M13" s="128"/>
      <c r="N13" s="128"/>
      <c r="O13" s="128"/>
      <c r="P13" s="128"/>
      <c r="Q13" s="128"/>
      <c r="R13" s="128"/>
      <c r="S13" s="128"/>
      <c r="T13" s="128"/>
      <c r="U13" s="128"/>
      <c r="V13" s="128"/>
      <c r="W13" s="128"/>
      <c r="X13" s="128"/>
      <c r="Y13" s="128"/>
      <c r="Z13" s="128"/>
      <c r="AA13" s="128"/>
      <c r="AB13" s="128"/>
      <c r="AC13" s="128"/>
      <c r="AD13" s="128"/>
      <c r="AE13" s="128"/>
      <c r="AF13" s="128"/>
      <c r="AG13" s="128"/>
      <c r="AH13" s="128"/>
      <c r="AI13" s="128"/>
      <c r="AJ13" s="128"/>
      <c r="AK13" s="128"/>
      <c r="AL13" s="128"/>
      <c r="AM13" s="128"/>
      <c r="AN13" s="128"/>
      <c r="AO13" s="128"/>
      <c r="AP13" s="128"/>
      <c r="AQ13" s="128"/>
      <c r="AR13" s="128"/>
      <c r="AS13" s="128"/>
      <c r="AT13" s="128"/>
      <c r="AU13" s="128"/>
      <c r="AV13" s="128"/>
      <c r="AW13" s="128"/>
      <c r="AX13" s="128"/>
      <c r="AY13" s="128"/>
      <c r="AZ13" s="128"/>
      <c r="BA13" s="128"/>
      <c r="BB13" s="128"/>
      <c r="BC13" s="128"/>
      <c r="BD13" s="128"/>
      <c r="BE13" s="128"/>
      <c r="BF13" s="128"/>
      <c r="BG13" s="128"/>
      <c r="BH13" s="128"/>
      <c r="BI13" s="128"/>
      <c r="BJ13" s="128"/>
      <c r="BK13" s="128"/>
      <c r="BL13" s="128"/>
      <c r="BM13" s="128"/>
      <c r="BN13" s="128"/>
      <c r="BO13" s="128"/>
      <c r="BP13" s="128"/>
      <c r="BQ13" s="128"/>
      <c r="BR13" s="128"/>
      <c r="BS13" s="128"/>
      <c r="BT13" s="128"/>
      <c r="BU13" s="128"/>
      <c r="BV13" s="128"/>
      <c r="BW13" s="128"/>
      <c r="BX13" s="128"/>
      <c r="BY13" s="128"/>
      <c r="BZ13" s="128"/>
      <c r="CA13" s="128"/>
      <c r="CB13" s="128"/>
      <c r="CC13" s="128"/>
      <c r="CD13" s="128"/>
      <c r="CE13" s="128"/>
      <c r="CF13" s="128"/>
      <c r="CG13" s="128"/>
      <c r="CH13" s="128"/>
      <c r="CI13" s="128"/>
      <c r="CJ13" s="133"/>
    </row>
    <row r="14" spans="1:88" ht="31.5" customHeight="1">
      <c r="A14" s="102"/>
      <c r="B14" s="18" t="str">
        <f>IFERROR(VLOOKUP(D14,DB!A:K,11,0),"")</f>
        <v/>
      </c>
      <c r="C14" s="18"/>
      <c r="D14" s="18"/>
      <c r="E14" s="103"/>
      <c r="F14" s="104"/>
      <c r="G14" s="105">
        <f ca="1">IFERROR(NOW()-F14,"-")</f>
        <v>45975.297929513887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45975.297929513887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45975.297929513887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45975.297929513887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45975.297929513887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45975.297929513887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45975.297929513887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45975.297929513887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45975.297929513887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45975.297929513887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45975.297929513887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45975.297929513887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45975.297929513887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45975.297929513887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45975.297929513887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45975.297929513887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45975.297929513887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45975.297929513887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45975.297929513887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45975.297929513887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45975.297929513887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45975.297929513887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45975.297929513887</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45975.297929513887</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45975.297929513887</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45975.297929513887</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45975.297929513887</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45975.297929513887</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45975.297929513887</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45975.297929513887</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45975.297929513887</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45975.297929513887</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45975.297929513887</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45975.297929513887</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45975.297929513887</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45975.297929513887</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27"/>
      <c r="B50" s="128" t="str">
        <f>IFERROR(VLOOKUP(D50,DB!A:K,11,0),"")</f>
        <v/>
      </c>
      <c r="C50" s="128"/>
      <c r="D50" s="128"/>
      <c r="E50" s="129"/>
      <c r="F50" s="130"/>
      <c r="G50" s="131">
        <f ca="1">IFERROR(NOW()-F50,"-")</f>
        <v>45975.297929513887</v>
      </c>
      <c r="H50" s="130"/>
      <c r="I50" s="128" t="str">
        <f>IFERROR(VLOOKUP(D50,DB!A:F,6,0),"")</f>
        <v/>
      </c>
      <c r="J50" s="128" t="str">
        <f>IFERROR(VLOOKUP(D50,DB!A:G,7,0),"")</f>
        <v/>
      </c>
      <c r="K50" s="132"/>
      <c r="L50" s="128" t="str">
        <f>IFERROR(VLOOKUP(D50,DB!A:I,9,0),"")</f>
        <v/>
      </c>
      <c r="M50" s="128"/>
      <c r="N50" s="128"/>
      <c r="O50" s="128"/>
      <c r="P50" s="128"/>
      <c r="Q50" s="128"/>
      <c r="R50" s="128"/>
      <c r="S50" s="128"/>
      <c r="T50" s="128"/>
      <c r="U50" s="128"/>
      <c r="V50" s="128"/>
      <c r="W50" s="128"/>
      <c r="X50" s="128"/>
      <c r="Y50" s="128"/>
      <c r="Z50" s="128"/>
      <c r="AA50" s="128"/>
      <c r="AB50" s="128"/>
      <c r="AC50" s="128"/>
      <c r="AD50" s="128"/>
      <c r="AE50" s="128"/>
      <c r="AF50" s="128"/>
      <c r="AG50" s="128"/>
      <c r="AH50" s="128"/>
      <c r="AI50" s="128"/>
      <c r="AJ50" s="128"/>
      <c r="AK50" s="128"/>
      <c r="AL50" s="128"/>
      <c r="AM50" s="128"/>
      <c r="AN50" s="128"/>
      <c r="AO50" s="128"/>
      <c r="AP50" s="128"/>
      <c r="AQ50" s="128"/>
      <c r="AR50" s="128"/>
      <c r="AS50" s="128"/>
      <c r="AT50" s="128"/>
      <c r="AU50" s="128"/>
      <c r="AV50" s="128"/>
      <c r="AW50" s="128"/>
      <c r="AX50" s="128"/>
      <c r="AY50" s="128"/>
      <c r="AZ50" s="128"/>
      <c r="BA50" s="128"/>
      <c r="BB50" s="128"/>
      <c r="BC50" s="128"/>
      <c r="BD50" s="128"/>
      <c r="BE50" s="128"/>
      <c r="BF50" s="128"/>
      <c r="BG50" s="128"/>
      <c r="BH50" s="128"/>
      <c r="BI50" s="128"/>
      <c r="BJ50" s="128"/>
      <c r="BK50" s="128"/>
      <c r="BL50" s="128"/>
      <c r="BM50" s="128"/>
      <c r="BN50" s="128"/>
      <c r="BO50" s="128"/>
      <c r="BP50" s="128"/>
      <c r="BQ50" s="128"/>
      <c r="BR50" s="128"/>
      <c r="BS50" s="128"/>
      <c r="BT50" s="128"/>
      <c r="BU50" s="128"/>
      <c r="BV50" s="128"/>
      <c r="BW50" s="128"/>
      <c r="BX50" s="128"/>
      <c r="BY50" s="128"/>
      <c r="BZ50" s="128"/>
      <c r="CA50" s="128"/>
      <c r="CB50" s="128"/>
      <c r="CC50" s="128"/>
      <c r="CD50" s="128"/>
      <c r="CE50" s="128"/>
      <c r="CF50" s="128"/>
      <c r="CG50" s="128"/>
      <c r="CH50" s="128"/>
      <c r="CI50" s="128"/>
      <c r="CJ50" s="133"/>
    </row>
  </sheetData>
  <dataValidations count="2">
    <dataValidation allowBlank="1" showInputMessage="1" showErrorMessage="1" sqref="E1" xr:uid="{4D935161-CDD3-4592-B877-3FB59C99E142}"/>
    <dataValidation type="list" allowBlank="1" showInputMessage="1" showErrorMessage="1" sqref="E3:E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0"/>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65" ca="1" si="0">IFERROR(NOW()-F2,"-")</f>
        <v>45975.297929513887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45975.297929513887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45975.297929513887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45975.297929513887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45975.297929513887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45975.297929513887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45975.297929513887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45975.297929513887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45975.297929513887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45975.297929513887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45975.297929513887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45975.297929513887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45975.297929513887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45975.297929513887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45975.297929513887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45975.297929513887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45975.297929513887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45975.297929513887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45975.297929513887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45975.297929513887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45975.297929513887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45975.297929513887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45975.297929513887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45975.297929513887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45975.297929513887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45975.297929513887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45975.297929513887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45975.297929513887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45975.297929513887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45975.297929513887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45975.297929513887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45975.297929513887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45975.297929513887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45975.297929513887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45975.297929513887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45975.297929513887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45975.297929513887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45975.297929513887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45975.297929513887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45975.297929513887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45975.297929513887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45975.297929513887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45975.297929513887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45975.297929513887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45975.297929513887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45975.297929513887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45975.297929513887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45975.297929513887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45975.297929513887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45975.297929513887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45975.297929513887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45975.297929513887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45975.297929513887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45975.297929513887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45975.297929513887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45975.297929513887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45975.297929513887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45975.297929513887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45975.297929513887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45975.297929513887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45975.297929513887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45975.297929513887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0"/>
        <v>45975.297929513887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0"/>
        <v>45975.297929513887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ref="G66:G129" ca="1" si="1">IFERROR(NOW()-F66,"-")</f>
        <v>45975.297929513887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45975.297929513887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45975.297929513887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45975.297929513887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45975.297929513887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45975.297929513887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45975.297929513887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45975.297929513887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45975.297929513887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45975.297929513887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45975.297929513887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45975.297929513887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45975.297929513887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45975.297929513887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45975.297929513887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45975.297929513887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45975.297929513887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45975.297929513887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45975.297929513887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45975.297929513887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45975.297929513887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45975.297929513887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45975.297929513887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45975.297929513887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45975.297929513887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45975.297929513887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45975.297929513887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45975.297929513887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45975.297929513887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45975.297929513887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45975.297929513887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45975.297929513887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45975.297929513887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45975.297929513887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45975.297929513887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45975.297929513887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45975.297929513887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45975.297929513887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45975.297929513887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45975.297929513887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45975.297929513887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45975.297929513887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45975.297929513887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45975.297929513887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45975.297929513887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45975.297929513887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45975.297929513887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45975.297929513887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45975.297929513887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45975.297929513887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45975.297929513887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45975.297929513887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45975.297929513887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45975.297929513887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45975.297929513887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45975.297929513887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45975.297929513887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45975.297929513887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45975.297929513887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45975.297929513887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45975.297929513887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45975.297929513887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1"/>
        <v>45975.297929513887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1"/>
        <v>45975.297929513887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ref="G130:G193" ca="1" si="2">IFERROR(NOW()-F130,"-")</f>
        <v>45975.297929513887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45975.297929513887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45975.297929513887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45975.297929513887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45975.297929513887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45975.297929513887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45975.297929513887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45975.297929513887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45975.297929513887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45975.297929513887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45975.297929513887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45975.297929513887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45975.297929513887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45975.297929513887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45975.297929513887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45975.297929513887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45975.297929513887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45975.297929513887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45975.297929513887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45975.297929513887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45975.297929513887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45975.297929513887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45975.297929513887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45975.297929513887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45975.297929513887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45975.297929513887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45975.297929513887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45975.297929513887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45975.297929513887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45975.297929513887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45975.297929513887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45975.297929513887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45975.297929513887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45975.297929513887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45975.297929513887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45975.297929513887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45975.297929513887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45975.297929513887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45975.297929513887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45975.297929513887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45975.297929513887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45975.297929513887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45975.297929513887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45975.297929513887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45975.297929513887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45975.297929513887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45975.297929513887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45975.297929513887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45975.297929513887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45975.297929513887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45975.297929513887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45975.297929513887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45975.297929513887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45975.297929513887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45975.297929513887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45975.297929513887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45975.297929513887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45975.297929513887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45975.297929513887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45975.297929513887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45975.297929513887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45975.297929513887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2"/>
        <v>45975.297929513887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2"/>
        <v>45975.297929513887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ref="G194:G257" ca="1" si="3">IFERROR(NOW()-F194,"-")</f>
        <v>45975.297929513887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45975.297929513887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45975.297929513887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45975.297929513887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45975.297929513887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45975.297929513887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45975.297929513887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45975.297929513887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45975.297929513887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45975.297929513887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45975.297929513887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45975.297929513887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45975.297929513887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45975.297929513887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45975.297929513887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45975.297929513887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45975.297929513887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45975.297929513887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45975.297929513887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45975.297929513887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45975.297929513887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45975.297929513887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45975.297929513887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45975.297929513887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45975.297929513887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45975.297929513887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45975.297929513887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45975.297929513887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45975.297929513887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45975.297929513887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45975.297929513887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45975.297929513887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45975.297929513887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45975.297929513887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45975.297929513887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45975.297929513887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45975.297929513887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45975.297929513887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45975.297929513887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45975.297929513887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45975.297929513887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45975.297929513887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45975.297929513887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45975.297929513887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45975.297929513887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45975.297929513887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45975.297929513887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45975.297929513887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45975.297929513887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45975.297929513887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45975.297929513887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45975.297929513887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45975.297929513887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45975.297929513887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45975.297929513887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45975.297929513887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45975.297929513887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45975.297929513887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45975.297929513887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45975.297929513887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45975.297929513887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45975.297929513887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3"/>
        <v>45975.297929513887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3"/>
        <v>45975.297929513887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ref="G258:G321" ca="1" si="4">IFERROR(NOW()-F258,"-")</f>
        <v>45975.297929513887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45975.297929513887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45975.297929513887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45975.297929513887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45975.297929513887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45975.297929513887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45975.297929513887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45975.297929513887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45975.297929513887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45975.297929513887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45975.297929513887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45975.297929513887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45975.297929513887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45975.297929513887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45975.297929513887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45975.297929513887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45975.297929513887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45975.297929513887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45975.297929513887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45975.297929513887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45975.297929513887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45975.297929513887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45975.297929513887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45975.297929513887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45975.297929513887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45975.297929513887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45975.297929513887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45975.297929513887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45975.297929513887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45975.297929513887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45975.297929513887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45975.297929513887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45975.297929513887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45975.297929513887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45975.297929513887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45975.297929513887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45975.297929513887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45975.297929513887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45975.297929513887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45975.297929513887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45975.297929513887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45975.297929513887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45975.297929513887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45975.297929513887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45975.297929513887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45975.297929513887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45975.297929513887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45975.297929513887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45975.297929513887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45975.297929513887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45975.297929513887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45975.297929513887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45975.297929513887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45975.297929513887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45975.297929513887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45975.297929513887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45975.297929513887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45975.297929513887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45975.297929513887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45975.297929513887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45975.297929513887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45975.297929513887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4"/>
        <v>45975.297929513887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4"/>
        <v>45975.297929513887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ref="G322:G385" ca="1" si="5">IFERROR(NOW()-F322,"-")</f>
        <v>45975.297929513887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45975.297929513887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45975.297929513887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45975.297929513887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45975.297929513887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45975.297929513887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45975.297929513887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45975.297929513887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45975.297929513887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45975.297929513887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45975.297929513887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45975.297929513887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45975.297929513887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45975.297929513887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45975.297929513887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45975.297929513887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45975.297929513887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45975.297929513887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45975.297929513887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45975.297929513887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45975.297929513887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45975.297929513887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45975.297929513887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45975.297929513887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45975.297929513887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45975.297929513887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45975.297929513887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45975.297929513887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45975.297929513887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45975.297929513887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45975.297929513887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45975.297929513887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45975.297929513887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45975.297929513887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45975.297929513887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45975.297929513887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45975.297929513887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45975.297929513887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45975.297929513887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45975.297929513887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45975.297929513887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45975.297929513887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45975.297929513887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45975.297929513887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45975.297929513887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45975.297929513887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45975.297929513887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45975.297929513887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45975.297929513887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45975.297929513887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45975.297929513887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45975.297929513887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45975.297929513887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45975.297929513887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45975.297929513887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45975.297929513887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45975.297929513887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45975.297929513887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45975.297929513887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45975.297929513887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45975.297929513887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45975.297929513887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5"/>
        <v>45975.297929513887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5"/>
        <v>45975.297929513887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ref="G386:G449" ca="1" si="6">IFERROR(NOW()-F386,"-")</f>
        <v>45975.297929513887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45975.297929513887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45975.297929513887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45975.297929513887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45975.297929513887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45975.297929513887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45975.297929513887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45975.297929513887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45975.297929513887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45975.297929513887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45975.297929513887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45975.297929513887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45975.297929513887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45975.297929513887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45975.297929513887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45975.297929513887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45975.297929513887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45975.297929513887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45975.297929513887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45975.297929513887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45975.297929513887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45975.297929513887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45975.297929513887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45975.297929513887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45975.297929513887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45975.297929513887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45975.297929513887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45975.297929513887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45975.297929513887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45975.297929513887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45975.297929513887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45975.297929513887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45975.297929513887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45975.297929513887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45975.297929513887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45975.297929513887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45975.297929513887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45975.297929513887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45975.297929513887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45975.297929513887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45975.297929513887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45975.297929513887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45975.297929513887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45975.297929513887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45975.297929513887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45975.297929513887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45975.297929513887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45975.297929513887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45975.297929513887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45975.297929513887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45975.297929513887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45975.297929513887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45975.297929513887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45975.297929513887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45975.297929513887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45975.297929513887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45975.297929513887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45975.297929513887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45975.297929513887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45975.297929513887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45975.297929513887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45975.297929513887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6"/>
        <v>45975.297929513887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6"/>
        <v>45975.297929513887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ref="G450:G513" ca="1" si="7">IFERROR(NOW()-F450,"-")</f>
        <v>45975.297929513887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45975.297929513887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45975.297929513887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45975.297929513887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45975.297929513887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45975.297929513887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45975.297929513887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45975.297929513887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45975.297929513887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45975.297929513887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45975.297929513887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45975.297929513887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45975.297929513887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45975.297929513887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45975.297929513887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45975.297929513887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45975.297929513887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45975.297929513887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45975.297929513887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45975.297929513887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45975.297929513887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45975.297929513887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45975.297929513887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45975.297929513887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45975.297929513887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45975.297929513887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45975.297929513887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45975.297929513887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45975.297929513887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45975.297929513887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45975.297929513887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45975.297929513887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45975.297929513887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45975.297929513887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45975.297929513887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45975.297929513887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45975.297929513887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45975.297929513887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45975.297929513887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45975.297929513887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45975.297929513887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45975.297929513887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45975.297929513887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45975.297929513887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45975.297929513887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45975.297929513887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45975.297929513887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45975.297929513887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45975.297929513887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45975.297929513887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45975.297929513887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45975.297929513887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45975.297929513887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45975.297929513887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45975.297929513887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45975.297929513887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45975.297929513887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45975.297929513887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45975.297929513887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45975.297929513887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45975.297929513887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45975.297929513887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7"/>
        <v>45975.297929513887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7"/>
        <v>45975.297929513887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ref="G514:G577" ca="1" si="8">IFERROR(NOW()-F514,"-")</f>
        <v>45975.297929513887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45975.297929513887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45975.297929513887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45975.297929513887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45975.297929513887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45975.297929513887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45975.297929513887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45975.297929513887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45975.297929513887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45975.297929513887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45975.297929513887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45975.297929513887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45975.297929513887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45975.297929513887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45975.297929513887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45975.297929513887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45975.297929513887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45975.297929513887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45975.297929513887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45975.297929513887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45975.297929513887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45975.297929513887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45975.297929513887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45975.297929513887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45975.297929513887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45975.297929513887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45975.297929513887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45975.297929513887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45975.297929513887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45975.297929513887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45975.297929513887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45975.297929513887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45975.297929513887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45975.297929513887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45975.297929513887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45975.297929513887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45975.297929513887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45975.297929513887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45975.297929513887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45975.297929513887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45975.297929513887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45975.297929513887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45975.297929513887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45975.297929513887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45975.297929513887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45975.297929513887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45975.297929513887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45975.297929513887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45975.297929513887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45975.297929513887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45975.297929513887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45975.297929513887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45975.297929513887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45975.297929513887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45975.297929513887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45975.297929513887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45975.297929513887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45975.297929513887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45975.297929513887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45975.297929513887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45975.297929513887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45975.297929513887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8"/>
        <v>45975.297929513887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8"/>
        <v>45975.297929513887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ref="G578:G641" ca="1" si="9">IFERROR(NOW()-F578,"-")</f>
        <v>45975.297929513887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45975.297929513887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45975.297929513887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45975.297929513887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45975.297929513887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45975.297929513887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45975.297929513887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45975.297929513887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45975.297929513887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45975.297929513887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45975.297929513887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45975.297929513887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45975.297929513887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45975.297929513887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45975.297929513887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45975.297929513887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45975.297929513887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45975.297929513887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45975.297929513887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45975.297929513887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45975.297929513887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45975.297929513887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45975.297929513887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45975.297929513887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45975.297929513887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45975.297929513887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45975.297929513887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45975.297929513887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45975.297929513887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45975.297929513887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45975.297929513887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45975.297929513887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45975.297929513887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45975.297929513887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45975.297929513887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45975.297929513887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45975.297929513887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45975.297929513887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45975.297929513887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45975.297929513887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45975.297929513887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45975.297929513887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45975.297929513887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45975.297929513887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45975.297929513887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45975.297929513887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45975.297929513887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45975.297929513887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45975.297929513887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45975.297929513887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45975.297929513887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45975.297929513887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45975.297929513887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45975.297929513887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45975.297929513887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45975.297929513887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45975.297929513887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45975.297929513887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45975.297929513887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45975.297929513887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45975.297929513887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45975.297929513887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9"/>
        <v>45975.297929513887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9"/>
        <v>45975.297929513887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ref="G642:G705" ca="1" si="10">IFERROR(NOW()-F642,"-")</f>
        <v>45975.297929513887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45975.297929513887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45975.297929513887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45975.297929513887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45975.297929513887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45975.297929513887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45975.297929513887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45975.297929513887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45975.297929513887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45975.297929513887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45975.297929513887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45975.297929513887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45975.297929513887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45975.297929513887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45975.297929513887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45975.297929513887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45975.297929513887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45975.297929513887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45975.297929513887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45975.297929513887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45975.297929513887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45975.297929513887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45975.297929513887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45975.297929513887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45975.297929513887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45975.297929513887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45975.297929513887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45975.297929513887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45975.297929513887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45975.297929513887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45975.297929513887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45975.297929513887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45975.297929513887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45975.297929513887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45975.297929513887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45975.297929513887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45975.297929513887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45975.297929513887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45975.297929513887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45975.297929513887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45975.297929513887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45975.297929513887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45975.297929513887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45975.297929513887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45975.297929513887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45975.297929513887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45975.297929513887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45975.297929513887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45975.297929513887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45975.297929513887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45975.297929513887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45975.297929513887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45975.297929513887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45975.297929513887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45975.297929513887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45975.297929513887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45975.297929513887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45975.297929513887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45975.297929513887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45975.297929513887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45975.297929513887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45975.297929513887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0"/>
        <v>45975.297929513887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0"/>
        <v>45975.297929513887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ref="G706:G769" ca="1" si="11">IFERROR(NOW()-F706,"-")</f>
        <v>45975.297929513887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45975.297929513887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45975.297929513887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45975.297929513887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45975.297929513887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45975.297929513887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45975.297929513887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45975.297929513887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45975.297929513887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45975.297929513887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45975.297929513887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45975.297929513887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45975.297929513887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45975.297929513887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45975.297929513887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45975.297929513887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45975.297929513887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45975.297929513887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45975.297929513887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45975.297929513887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45975.297929513887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45975.297929513887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45975.297929513887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45975.297929513887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45975.297929513887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45975.297929513887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45975.297929513887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45975.297929513887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45975.297929513887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45975.297929513887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45975.297929513887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45975.297929513887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45975.297929513887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45975.297929513887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45975.297929513887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45975.297929513887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45975.297929513887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45975.297929513887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45975.297929513887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45975.297929513887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45975.297929513887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45975.297929513887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45975.297929513887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45975.297929513887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45975.297929513887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45975.297929513887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45975.297929513887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45975.297929513887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45975.297929513887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45975.297929513887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45975.297929513887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45975.297929513887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45975.297929513887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45975.297929513887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45975.297929513887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45975.297929513887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45975.297929513887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45975.297929513887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45975.297929513887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45975.297929513887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45975.297929513887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45975.297929513887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1"/>
        <v>45975.297929513887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1"/>
        <v>45975.297929513887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ref="G770:G833" ca="1" si="12">IFERROR(NOW()-F770,"-")</f>
        <v>45975.297929513887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45975.297929513887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45975.297929513887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45975.297929513887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45975.297929513887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45975.297929513887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45975.297929513887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45975.297929513887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45975.297929513887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45975.297929513887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45975.297929513887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45975.297929513887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45975.297929513887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45975.297929513887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45975.297929513887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45975.297929513887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45975.297929513887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45975.297929513887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45975.297929513887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45975.297929513887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45975.297929513887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45975.297929513887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45975.297929513887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45975.297929513887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45975.297929513887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45975.297929513887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45975.297929513887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45975.297929513887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45975.297929513887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45975.297929513887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45975.297929513887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45975.297929513887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45975.297929513887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45975.297929513887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45975.297929513887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45975.297929513887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45975.297929513887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45975.297929513887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45975.297929513887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45975.297929513887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45975.297929513887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45975.297929513887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45975.297929513887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45975.297929513887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45975.297929513887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45975.297929513887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45975.297929513887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45975.297929513887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45975.297929513887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45975.297929513887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45975.297929513887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45975.297929513887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45975.297929513887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45975.297929513887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45975.297929513887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45975.297929513887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45975.297929513887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45975.297929513887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45975.297929513887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45975.297929513887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45975.297929513887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45975.297929513887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2"/>
        <v>45975.297929513887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2"/>
        <v>45975.297929513887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ref="G834:G897" ca="1" si="13">IFERROR(NOW()-F834,"-")</f>
        <v>45975.297929513887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45975.297929513887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45975.297929513887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45975.297929513887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45975.297929513887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45975.297929513887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45975.297929513887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45975.297929513887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45975.297929513887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45975.297929513887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45975.297929513887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45975.297929513887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45975.297929513887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45975.297929513887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45975.297929513887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45975.297929513887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45975.297929513887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45975.297929513887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45975.297929513887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45975.297929513887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45975.297929513887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45975.297929513887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45975.297929513887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45975.297929513887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45975.297929513887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45975.297929513887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45975.297929513887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45975.297929513887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45975.297929513887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45975.297929513887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45975.297929513887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45975.297929513887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45975.297929513887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45975.297929513887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45975.297929513887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45975.297929513887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45975.297929513887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45975.297929513887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45975.297929513887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45975.297929513887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45975.297929513887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45975.297929513887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45975.297929513887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45975.297929513887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45975.297929513887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45975.297929513887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45975.297929513887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45975.297929513887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45975.297929513887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45975.297929513887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45975.297929513887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45975.297929513887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45975.297929513887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45975.297929513887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45975.297929513887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45975.297929513887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45975.297929513887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45975.297929513887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45975.297929513887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45975.297929513887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45975.297929513887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45975.297929513887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3"/>
        <v>45975.297929513887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3"/>
        <v>45975.297929513887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ref="G898:G961" ca="1" si="14">IFERROR(NOW()-F898,"-")</f>
        <v>45975.297929513887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45975.297929513887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45975.297929513887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45975.297929513887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45975.297929513887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45975.297929513887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45975.297929513887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45975.297929513887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45975.297929513887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45975.297929513887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45975.297929513887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45975.297929513887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45975.297929513887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45975.297929513887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45975.297929513887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45975.297929513887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45975.297929513887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45975.297929513887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45975.297929513887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45975.297929513887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45975.297929513887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45975.297929513887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45975.297929513887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45975.297929513887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45975.297929513887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45975.297929513887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45975.297929513887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45975.297929513887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45975.297929513887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45975.297929513887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45975.297929513887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45975.297929513887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45975.297929513887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45975.297929513887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45975.297929513887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45975.297929513887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45975.297929513887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45975.297929513887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45975.297929513887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45975.297929513887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45975.297929513887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45975.297929513887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45975.297929513887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45975.297929513887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45975.297929513887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45975.297929513887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45975.297929513887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45975.297929513887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45975.297929513887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45975.297929513887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45975.297929513887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45975.297929513887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45975.297929513887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45975.297929513887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45975.297929513887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45975.297929513887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45975.297929513887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45975.297929513887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45975.297929513887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45975.297929513887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45975.297929513887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45975.297929513887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4"/>
        <v>45975.297929513887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4"/>
        <v>45975.297929513887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ref="G962:G1025" ca="1" si="15">IFERROR(NOW()-F962,"-")</f>
        <v>45975.297929513887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45975.297929513887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45975.297929513887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45975.297929513887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45975.297929513887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45975.297929513887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45975.297929513887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45975.297929513887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45975.297929513887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45975.297929513887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45975.297929513887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45975.297929513887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45975.297929513887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45975.297929513887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45975.297929513887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45975.297929513887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45975.297929513887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45975.297929513887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45975.297929513887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45975.297929513887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45975.297929513887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45975.297929513887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45975.297929513887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45975.297929513887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45975.297929513887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45975.297929513887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45975.297929513887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45975.297929513887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45975.297929513887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45975.297929513887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45975.297929513887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45975.297929513887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45975.297929513887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45975.297929513887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45975.297929513887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45975.297929513887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45975.297929513887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45975.297929513887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45975.297929513887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45975.297929513887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45975.297929513887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45975.297929513887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45975.297929513887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45975.297929513887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45975.297929513887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45975.297929513887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45975.297929513887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45975.297929513887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45975.297929513887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45975.297929513887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45975.297929513887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45975.297929513887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45975.297929513887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45975.297929513887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45975.297929513887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45975.297929513887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45975.297929513887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5"/>
        <v>45975.297929513887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5"/>
        <v>45975.297929513887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5"/>
        <v>45975.297929513887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5"/>
        <v>45975.297929513887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5"/>
        <v>45975.297929513887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5"/>
        <v>45975.297929513887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5"/>
        <v>45975.297929513887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ref="G1026:G1040" ca="1" si="16">IFERROR(NOW()-F1026,"-")</f>
        <v>45975.297929513887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45975.297929513887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45975.297929513887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45975.297929513887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45975.297929513887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45975.297929513887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45975.297929513887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45975.297929513887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45975.297929513887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45975.297929513887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45975.297929513887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45975.297929513887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45975.297929513887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45975.297929513887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45975.297929513887</v>
      </c>
      <c r="H1040" s="22"/>
      <c r="I1040" s="19" t="str">
        <f>IFERROR(VLOOKUP(D1040,DB!A:F,6,0),"")</f>
        <v/>
      </c>
      <c r="J1040" s="18" t="str">
        <f>IFERROR(VLOOKUP(D1040,DB!A:G,7,0),"")</f>
        <v/>
      </c>
      <c r="K1040" s="45"/>
      <c r="L1040" s="23" t="str">
        <f>IFERROR(VLOOKUP(D1040,DB!A:I,9,0),"")</f>
        <v/>
      </c>
    </row>
  </sheetData>
  <dataValidations count="2">
    <dataValidation allowBlank="1" showInputMessage="1" showErrorMessage="1" sqref="E1" xr:uid="{5914219A-CB83-432D-936A-CC0CB6F3982A}"/>
    <dataValidation type="list" allowBlank="1" showInputMessage="1" showErrorMessage="1" sqref="E2:E104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5"/>
  <sheetViews>
    <sheetView workbookViewId="0">
      <selection activeCell="B14" sqref="B1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271.81721192129044</v>
      </c>
      <c r="H2" s="96">
        <v>45703.474768518521</v>
      </c>
      <c r="I2" s="96" t="str">
        <f>IFERROR(VLOOKUP(D2,DB!A:F,6,0),"")</f>
        <v>SCECO</v>
      </c>
      <c r="J2" s="96" t="str">
        <f>IFERROR(VLOOKUP(D2,DB!A:G,7,0),"")</f>
        <v>Dead</v>
      </c>
      <c r="K2" s="98" t="s">
        <v>39110</v>
      </c>
      <c r="L2" s="92" t="str">
        <f>IFERROR(VLOOKUP(D2,DB!A:I,9,0),"")</f>
        <v>Latis</v>
      </c>
    </row>
    <row r="3" spans="1:16" ht="15" customHeight="1">
      <c r="A3" s="135"/>
      <c r="B3" s="135" t="str">
        <f>IFERROR(VLOOKUP(D3,DB!A:K,11,0),"")</f>
        <v/>
      </c>
      <c r="C3" s="94"/>
      <c r="D3" s="92"/>
      <c r="E3" s="95"/>
      <c r="F3" s="96"/>
      <c r="G3" s="97">
        <f ca="1">IFERROR(NOW()-F3,"")</f>
        <v>45975.297929513887</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45975.297929513887</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45975.297929513887</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45975.297929513887</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45975.297929513887</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45975.297929513887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45975.297929513887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45975.297929513887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45975.297929513887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45975.297929513887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45975.297929513887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45975.297929513887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45975.297929513887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45975.297929513887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45975.297929513887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45975.297929513887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45975.297929513887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45975.297929513887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45975.297929513887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45975.297929513887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45975.297929513887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45975.297929513887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45975.297929513887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45975.297929513887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45975.297929513887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45975.297929513887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45975.297929513887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45975.297929513887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45975.297929513887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45975.297929513887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45975.297929513887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45975.297929513887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45975.297929513887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45975.297929513887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45975.297929513887</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45975.297929513887</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45975.297929513887</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45975.297929513887</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45975.297929513887</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45975.297929513887</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45975.297929513887</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45975.297929513887</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45975.297929513887</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45975.297929513887</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45975.297929513887</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45975.297929513887</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45975.297929513887</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45975.297929513887</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45975.297929513887</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45975.297929513887</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45975.297929513887</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45975.297929513887</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45975.297929513887</v>
      </c>
      <c r="H55" s="96"/>
      <c r="I55" s="135" t="str">
        <f>IFERROR(VLOOKUP(D55,DB!A:F,6,0),"")</f>
        <v/>
      </c>
      <c r="J55" s="135" t="str">
        <f>IFERROR(VLOOKUP(D55,DB!A:G,7,0),"")</f>
        <v/>
      </c>
      <c r="K55" s="98"/>
      <c r="L55" s="92" t="str">
        <f>IFERROR(VLOOKUP(D55,DB!A:I,9,0),"")</f>
        <v/>
      </c>
    </row>
  </sheetData>
  <dataValidations count="2">
    <dataValidation allowBlank="1" showInputMessage="1" showErrorMessage="1" sqref="E1" xr:uid="{A4F81451-56CC-4543-9497-104C4E44EE4B}"/>
    <dataValidation type="list" allowBlank="1" showInputMessage="1" showErrorMessage="1" sqref="E2:E5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5"/>
  <sheetViews>
    <sheetView tabSelected="1" workbookViewId="0">
      <selection activeCell="K6" sqref="K6"/>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39111</v>
      </c>
      <c r="B2" s="37" t="str">
        <f>IFERROR(VLOOKUP(D2,DB!A:K,11,0),"")</f>
        <v>R5</v>
      </c>
      <c r="C2" s="37">
        <v>3</v>
      </c>
      <c r="D2" s="107" t="s">
        <v>36011</v>
      </c>
      <c r="E2" s="37" t="s">
        <v>39021</v>
      </c>
      <c r="F2" s="38">
        <v>45891.832060185188</v>
      </c>
      <c r="G2" s="116">
        <f ca="1">IFERROR(NOW()-F2,"")</f>
        <v>83.465869328698318</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39102</v>
      </c>
      <c r="F3" s="38">
        <v>45926.188877314817</v>
      </c>
      <c r="G3" s="116">
        <f t="shared" ref="G3" ca="1" si="0">IFERROR(NOW()-F3,"")</f>
        <v>49.109052199069993</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39102</v>
      </c>
      <c r="F4" s="125">
        <v>45948.661111111112</v>
      </c>
      <c r="G4" s="126">
        <f t="shared" ref="G4:G6" ca="1" si="1">IFERROR(NOW()-F4,"")</f>
        <v>26.636818402774225</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t="s">
        <v>39119</v>
      </c>
      <c r="B6" s="124" t="str">
        <f>IFERROR(VLOOKUP(D6,DB!A:K,11,0),"")</f>
        <v>R5</v>
      </c>
      <c r="C6" s="124">
        <v>1</v>
      </c>
      <c r="D6" s="124" t="s">
        <v>36049</v>
      </c>
      <c r="E6" s="124" t="s">
        <v>39021</v>
      </c>
      <c r="F6" s="157">
        <v>45974.832604166666</v>
      </c>
      <c r="G6" s="126">
        <f t="shared" ca="1" si="1"/>
        <v>0.46532534722064156</v>
      </c>
      <c r="H6" s="125">
        <v>45974.826354166667</v>
      </c>
      <c r="I6" s="124" t="str">
        <f>IFERROR(VLOOKUP(D6,DB!A:F,6,0),"")</f>
        <v>Generator-SG</v>
      </c>
      <c r="J6" s="124" t="str">
        <f>IFERROR(VLOOKUP(D6,DB!A:G,7,0),"")</f>
        <v>Vandalized</v>
      </c>
      <c r="K6" s="124" t="s">
        <v>39120</v>
      </c>
      <c r="L6" s="124" t="str">
        <f>IFERROR(VLOOKUP(D6,DB!A:I,9,0),"")</f>
        <v>Latis</v>
      </c>
    </row>
    <row r="7" spans="1:13">
      <c r="A7" s="124"/>
      <c r="B7" s="124" t="str">
        <f>IFERROR(VLOOKUP(D7,DB!A:K,11,0),"")</f>
        <v/>
      </c>
      <c r="C7" s="124"/>
      <c r="D7" s="124"/>
      <c r="E7" s="124"/>
      <c r="F7" s="124"/>
      <c r="G7" s="126">
        <f t="shared" ref="G7:G68" ca="1" si="2">IFERROR(NOW()-F7,"")</f>
        <v>45975.297929513887</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45975.297929513887</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45975.297929513887</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45975.297929513887</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45975.297929513887</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45975.297929513887</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45975.297929513887</v>
      </c>
      <c r="H13" s="125"/>
      <c r="I13" s="124" t="str">
        <f>IFERROR(VLOOKUP(D13,DB!A:F,6,0),"")</f>
        <v/>
      </c>
      <c r="J13" s="124" t="str">
        <f>IFERROR(VLOOKUP(D13,DB!A:G,7,0),"")</f>
        <v/>
      </c>
      <c r="K13" s="124"/>
      <c r="L13" s="124" t="str">
        <f>IFERROR(VLOOKUP(D13,DB!A:I,9,0),"")</f>
        <v/>
      </c>
    </row>
    <row r="14" spans="1:13">
      <c r="A14" s="124"/>
      <c r="B14" s="124" t="str">
        <f>IFERROR(VLOOKUP(D14,DB!A:K,11,0),"")</f>
        <v/>
      </c>
      <c r="C14" s="124"/>
      <c r="D14" s="158"/>
      <c r="E14" s="124"/>
      <c r="F14" s="124"/>
      <c r="G14" s="126">
        <f t="shared" ca="1" si="2"/>
        <v>45975.297929513887</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45975.297929513887</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45975.297929513887</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45975.297929513887</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45975.297929513887</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45975.297929513887</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45975.297929513887</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45975.297929513887</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45975.297929513887</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45975.297929513887</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45975.297929513887</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45975.297929513887</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45975.297929513887</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45975.297929513887</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45975.297929513887</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45975.297929513887</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45975.297929513887</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45975.297929513887</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45975.297929513887</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45975.297929513887</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45975.297929513887</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45975.297929513887</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45975.297929513887</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45975.297929513887</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45975.297929513887</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45975.297929513887</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45975.297929513887</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45975.297929513887</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45975.297929513887</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45975.297929513887</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45975.297929513887</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45975.297929513887</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45975.297929513887</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45975.297929513887</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45975.297929513887</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45975.297929513887</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45975.297929513887</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45975.297929513887</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45975.297929513887</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45975.297929513887</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45975.297929513887</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45975.297929513887</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45975.297929513887</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45975.297929513887</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45975.297929513887</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45975.297929513887</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45975.297929513887</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45975.297929513887</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2"/>
        <v>45975.297929513887</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2"/>
        <v>45975.297929513887</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2"/>
        <v>45975.297929513887</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2"/>
        <v>45975.297929513887</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2"/>
        <v>45975.297929513887</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2"/>
        <v>45975.297929513887</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2"/>
        <v>45975.297929513887</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ref="G69:G132" ca="1" si="3">IFERROR(NOW()-F69,"")</f>
        <v>45975.297929513887</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45975.297929513887</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45975.297929513887</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45975.297929513887</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45975.297929513887</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45975.297929513887</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45975.297929513887</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45975.297929513887</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45975.297929513887</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45975.297929513887</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45975.297929513887</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45975.297929513887</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45975.297929513887</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45975.297929513887</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45975.297929513887</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45975.297929513887</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45975.297929513887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45975.297929513887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45975.297929513887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45975.297929513887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45975.297929513887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45975.297929513887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45975.297929513887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45975.297929513887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45975.297929513887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45975.297929513887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45975.297929513887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45975.297929513887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45975.297929513887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45975.297929513887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45975.297929513887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45975.297929513887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45975.297929513887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45975.297929513887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45975.297929513887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45975.297929513887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45975.297929513887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45975.297929513887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45975.297929513887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45975.297929513887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45975.297929513887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45975.297929513887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45975.297929513887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45975.297929513887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45975.297929513887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45975.297929513887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45975.297929513887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45975.297929513887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45975.297929513887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45975.297929513887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45975.297929513887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45975.297929513887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45975.297929513887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45975.297929513887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45975.297929513887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45975.297929513887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45975.297929513887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45975.297929513887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45975.297929513887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45975.297929513887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45975.297929513887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45975.297929513887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45975.297929513887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45975.297929513887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ref="G133:G196" ca="1" si="4">IFERROR(NOW()-F133,"")</f>
        <v>45975.297929513887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45975.297929513887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45975.297929513887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45975.297929513887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45975.297929513887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45975.297929513887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45975.297929513887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45975.297929513887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45975.297929513887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45975.297929513887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45975.297929513887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45975.297929513887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45975.297929513887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45975.297929513887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45975.297929513887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45975.297929513887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45975.297929513887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45975.297929513887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45975.297929513887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45975.297929513887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45975.297929513887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45975.297929513887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45975.297929513887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45975.297929513887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45975.297929513887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45975.297929513887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45975.297929513887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45975.297929513887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45975.297929513887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45975.297929513887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45975.297929513887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45975.297929513887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45975.297929513887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45975.297929513887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45975.297929513887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45975.297929513887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45975.297929513887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45975.297929513887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45975.297929513887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45975.297929513887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45975.297929513887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45975.297929513887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45975.297929513887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45975.297929513887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45975.297929513887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45975.297929513887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45975.297929513887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45975.297929513887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45975.297929513887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45975.297929513887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45975.297929513887</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45975.297929513887</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45975.297929513887</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45975.297929513887</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45975.297929513887</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45975.297929513887</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45975.297929513887</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45975.297929513887</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45975.297929513887</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45975.297929513887</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45975.297929513887</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45975.297929513887</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45975.297929513887</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45975.297929513887</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ref="G197:G260" ca="1" si="5">IFERROR(NOW()-F197,"")</f>
        <v>45975.297929513887</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45975.297929513887</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45975.297929513887</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45975.297929513887</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45975.297929513887</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45975.297929513887</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45975.297929513887</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45975.297929513887</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45975.297929513887</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45975.297929513887</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45975.297929513887</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45975.297929513887</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45975.297929513887</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45975.297929513887</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45975.297929513887</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45975.297929513887</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45975.297929513887</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45975.297929513887</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45975.297929513887</v>
      </c>
      <c r="H215" s="124"/>
      <c r="I215" s="124" t="str">
        <f>IFERROR(VLOOKUP(D215,DB!A:F,6,0),"")</f>
        <v/>
      </c>
      <c r="J215" s="124" t="str">
        <f>IFERROR(VLOOKUP(D215,DB!A:G,7,0),"")</f>
        <v/>
      </c>
      <c r="K215" s="124"/>
      <c r="L215" s="124" t="str">
        <f>IFERROR(VLOOKUP(D215,DB!A:I,9,0),"")</f>
        <v/>
      </c>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sheetData>
  <dataValidations count="2">
    <dataValidation allowBlank="1" showInputMessage="1" showErrorMessage="1" sqref="E1" xr:uid="{920C6338-E771-4DAE-8C89-92A9093EA4DE}"/>
    <dataValidation type="list" allowBlank="1" showInputMessage="1" showErrorMessage="1" sqref="E2:E21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4"/>
  <sheetViews>
    <sheetView workbookViewId="0">
      <selection activeCell="I5" sqref="I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39121</v>
      </c>
      <c r="B2" s="141" t="str">
        <f>IFERROR(VLOOKUP(D2,DB!A:K,11,0),"")</f>
        <v>R6</v>
      </c>
      <c r="C2" s="142">
        <v>1</v>
      </c>
      <c r="D2" s="141" t="s">
        <v>35357</v>
      </c>
      <c r="E2" s="124" t="s">
        <v>39122</v>
      </c>
      <c r="F2" s="159">
        <v>45975.140439814815</v>
      </c>
      <c r="G2" s="75">
        <f ca="1">IFERROR(NOW()-F2,"-")</f>
        <v>0.15748969907144783</v>
      </c>
      <c r="H2" s="143">
        <v>45975.150659722225</v>
      </c>
      <c r="I2" s="141" t="str">
        <f>IFERROR(VLOOKUP(D2,DB!A:F,6,0),"")</f>
        <v>SCECO</v>
      </c>
      <c r="J2" s="141" t="str">
        <f>IFERROR(VLOOKUP(D2,DB!A:G,7,0),"")</f>
        <v>Dead</v>
      </c>
      <c r="K2" s="144" t="s">
        <v>39123</v>
      </c>
      <c r="L2" s="145" t="str">
        <f>IFERROR(VLOOKUP(D2,DB!A:I,9,0),"")</f>
        <v>Latis</v>
      </c>
    </row>
    <row r="3" spans="1:16382" ht="31.5" customHeight="1">
      <c r="A3" s="140"/>
      <c r="B3" s="141" t="str">
        <f>IFERROR(VLOOKUP(D3,DB!A:K,11,0),"")</f>
        <v/>
      </c>
      <c r="C3" s="142"/>
      <c r="D3" s="141"/>
      <c r="E3" s="124"/>
      <c r="F3"/>
      <c r="G3" s="75">
        <f ca="1">IFERROR(NOW()-F3,"-")</f>
        <v>45975.297929513887</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ref="G2:G36" ca="1" si="0">IFERROR(NOW()-F4,"-")</f>
        <v>45975.297929513887</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45975.297929513887</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45975.297929513887</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45975.297929513887</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45975.297929513887</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45975.297929513887</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45975.297929513887</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45975.297929513887</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45975.297929513887</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45975.297929513887</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45975.297929513887</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45975.297929513887</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45975.297929513887</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45975.297929513887</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45975.297929513887</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45975.297929513887</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45975.297929513887</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45975.297929513887</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45975.297929513887</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45975.297929513887</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45975.297929513887</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45975.297929513887</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45975.297929513887</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45975.297929513887</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45975.297929513887</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45975.297929513887</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45975.297929513887</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45975.297929513887</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45975.297929513887</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45975.297929513887</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45975.297929513887</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45975.297929513887</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45975.297929513887</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ref="G37:G100" ca="1" si="1">IFERROR(NOW()-F37,"-")</f>
        <v>45975.297929513887</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45975.297929513887</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45975.297929513887</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45975.297929513887</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45975.297929513887</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45975.297929513887</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45975.297929513887</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45975.297929513887</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45975.297929513887</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45975.297929513887</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45975.297929513887</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45975.297929513887</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45975.297929513887</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45975.297929513887</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45975.297929513887</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45975.297929513887</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45975.297929513887</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45975.297929513887</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45975.297929513887</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45975.297929513887</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45975.297929513887</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45975.297929513887</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45975.297929513887</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45975.297929513887</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45975.297929513887</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45975.297929513887</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45975.297929513887</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45975.297929513887</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45975.297929513887</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45975.297929513887</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45975.297929513887</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45975.297929513887</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45975.297929513887</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45975.297929513887</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45975.297929513887</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45975.297929513887</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45975.297929513887</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45975.297929513887</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45975.297929513887</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45975.297929513887</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45975.297929513887</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45975.297929513887</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45975.297929513887</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45975.297929513887</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45975.297929513887</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45975.297929513887</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45975.297929513887</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45975.297929513887</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45975.297929513887</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45975.297929513887</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45975.297929513887</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45975.297929513887</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45975.297929513887</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45975.297929513887</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45975.297929513887</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45975.297929513887</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45975.297929513887</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45975.297929513887</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45975.297929513887</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45975.297929513887</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45975.297929513887</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45975.297929513887</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45975.297929513887</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45975.297929513887</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ref="G101:G134" ca="1" si="2">IFERROR(NOW()-F101,"-")</f>
        <v>45975.297929513887</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45975.297929513887</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45975.297929513887</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45975.297929513887</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45975.297929513887</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45975.297929513887</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45975.297929513887</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45975.297929513887</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45975.297929513887</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45975.297929513887</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45975.297929513887</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45975.297929513887</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45975.297929513887</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45975.297929513887</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45975.297929513887</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45975.297929513887</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45975.297929513887</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45975.297929513887</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45975.297929513887</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45975.297929513887</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45975.297929513887</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45975.297929513887</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45975.297929513887</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45975.297929513887</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45975.297929513887</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45975.297929513887</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45975.297929513887</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45975.297929513887</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45975.297929513887</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45975.297929513887</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45975.297929513887</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45975.297929513887</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45975.297929513887</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45975.297929513887</v>
      </c>
      <c r="H134" s="143"/>
      <c r="I134" s="141" t="str">
        <f>IFERROR(VLOOKUP(D134,DB!A:F,6,0),"")</f>
        <v/>
      </c>
      <c r="J134" s="141" t="str">
        <f>IFERROR(VLOOKUP(D134,DB!A:G,7,0),"")</f>
        <v/>
      </c>
      <c r="K134" s="144"/>
      <c r="L134" s="145" t="str">
        <f>IFERROR(VLOOKUP(D134,DB!A:I,9,0),"")</f>
        <v/>
      </c>
    </row>
  </sheetData>
  <dataValidations count="2">
    <dataValidation allowBlank="1" showInputMessage="1" showErrorMessage="1" sqref="E1" xr:uid="{9E1BC488-8814-4F8A-8DBE-742B3278AB71}"/>
    <dataValidation type="list" allowBlank="1" showInputMessage="1" showErrorMessage="1" sqref="E3:E13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2025-11-14T04:09:23Z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